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FINANCE\Budget 2023\Council\"/>
    </mc:Choice>
  </mc:AlternateContent>
  <xr:revisionPtr revIDLastSave="0" documentId="13_ncr:1_{35AFE8DB-8A12-493B-BE7B-DA542CD197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uncil Remun 2023 EN" sheetId="5" r:id="rId1"/>
    <sheet name="Council Remun 2023 FR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6" l="1"/>
  <c r="D34" i="6" s="1"/>
  <c r="E28" i="6"/>
  <c r="D28" i="6"/>
  <c r="F28" i="6" s="1"/>
  <c r="E20" i="6"/>
  <c r="D20" i="6"/>
  <c r="F20" i="6" l="1"/>
  <c r="E29" i="6"/>
  <c r="D32" i="6"/>
  <c r="D35" i="6"/>
  <c r="D30" i="6"/>
  <c r="D33" i="6"/>
  <c r="D36" i="6"/>
  <c r="D31" i="6"/>
  <c r="E20" i="5"/>
  <c r="D20" i="5"/>
  <c r="H36" i="6"/>
  <c r="H35" i="6"/>
  <c r="H34" i="6"/>
  <c r="H33" i="6"/>
  <c r="H32" i="6"/>
  <c r="H31" i="6"/>
  <c r="H30" i="6"/>
  <c r="H29" i="6"/>
  <c r="H28" i="6"/>
  <c r="H36" i="5"/>
  <c r="H35" i="5"/>
  <c r="H34" i="5"/>
  <c r="H33" i="5"/>
  <c r="H32" i="5"/>
  <c r="H31" i="5"/>
  <c r="H30" i="5"/>
  <c r="H29" i="5"/>
  <c r="D29" i="5"/>
  <c r="E29" i="5" s="1"/>
  <c r="F29" i="5" s="1"/>
  <c r="H28" i="5"/>
  <c r="E28" i="5"/>
  <c r="D28" i="5"/>
  <c r="D34" i="5" l="1"/>
  <c r="D30" i="5"/>
  <c r="E33" i="5"/>
  <c r="E30" i="5"/>
  <c r="D33" i="5"/>
  <c r="E36" i="5"/>
  <c r="E32" i="5"/>
  <c r="D36" i="5"/>
  <c r="F36" i="5" s="1"/>
  <c r="H19" i="5" s="1"/>
  <c r="D32" i="5"/>
  <c r="E35" i="5"/>
  <c r="E31" i="5"/>
  <c r="E34" i="5"/>
  <c r="D35" i="5"/>
  <c r="D31" i="5"/>
  <c r="F29" i="6"/>
  <c r="D37" i="6"/>
  <c r="E31" i="6"/>
  <c r="F31" i="6" s="1"/>
  <c r="H14" i="6" s="1"/>
  <c r="E36" i="6"/>
  <c r="F36" i="6" s="1"/>
  <c r="H19" i="6" s="1"/>
  <c r="E33" i="6"/>
  <c r="F33" i="6" s="1"/>
  <c r="H16" i="6" s="1"/>
  <c r="E30" i="6"/>
  <c r="E35" i="6"/>
  <c r="F35" i="6" s="1"/>
  <c r="H18" i="6" s="1"/>
  <c r="E32" i="6"/>
  <c r="F32" i="6" s="1"/>
  <c r="H15" i="6" s="1"/>
  <c r="E34" i="6"/>
  <c r="F34" i="6" s="1"/>
  <c r="H12" i="6"/>
  <c r="H11" i="6"/>
  <c r="F20" i="5"/>
  <c r="H12" i="5"/>
  <c r="F28" i="5"/>
  <c r="H11" i="5" s="1"/>
  <c r="H17" i="6"/>
  <c r="F31" i="5" l="1"/>
  <c r="H14" i="5" s="1"/>
  <c r="F35" i="5"/>
  <c r="H18" i="5" s="1"/>
  <c r="F33" i="5"/>
  <c r="H16" i="5" s="1"/>
  <c r="F32" i="5"/>
  <c r="H15" i="5" s="1"/>
  <c r="F34" i="5"/>
  <c r="H17" i="5" s="1"/>
  <c r="D37" i="5"/>
  <c r="E37" i="6"/>
  <c r="F30" i="6"/>
  <c r="F30" i="5"/>
  <c r="E37" i="5"/>
  <c r="H13" i="6" l="1"/>
  <c r="F37" i="6"/>
  <c r="H13" i="5"/>
  <c r="F37" i="5"/>
</calcChain>
</file>

<file path=xl/sharedStrings.xml><?xml version="1.0" encoding="utf-8"?>
<sst xmlns="http://schemas.openxmlformats.org/spreadsheetml/2006/main" count="112" uniqueCount="49">
  <si>
    <t>Mayor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</si>
  <si>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</si>
  <si>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</si>
  <si>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</si>
  <si>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</si>
  <si>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</si>
  <si>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</si>
  <si>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</si>
  <si>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</si>
  <si>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 xml:space="preserve">Annual Remuneration </t>
  </si>
  <si>
    <t>M. Brownstein</t>
  </si>
  <si>
    <t>O. Sebag</t>
  </si>
  <si>
    <t>M. Cohen</t>
  </si>
  <si>
    <t>D. Berku</t>
  </si>
  <si>
    <t>S. Erdelyi</t>
  </si>
  <si>
    <t>M. Kujavsky</t>
  </si>
  <si>
    <t>S. Benizri</t>
  </si>
  <si>
    <t>Note:</t>
  </si>
  <si>
    <t>Angelo Marino</t>
  </si>
  <si>
    <t>Treasurer</t>
  </si>
  <si>
    <t>Rémunération annuelle</t>
  </si>
  <si>
    <t>Trésorier</t>
  </si>
  <si>
    <t xml:space="preserve"> Remuneration of the Mayor and Councillors</t>
  </si>
  <si>
    <t xml:space="preserve"> Rémunération du maire et des conseillers</t>
  </si>
  <si>
    <t>Total                  $</t>
  </si>
  <si>
    <t>Remuneration   $</t>
  </si>
  <si>
    <t>Allowance         $</t>
  </si>
  <si>
    <t>Total                   $</t>
  </si>
  <si>
    <t>Indexation **</t>
  </si>
  <si>
    <t>Indexation *</t>
  </si>
  <si>
    <t>Maire</t>
  </si>
  <si>
    <r>
      <t>Remuneration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 $</t>
    </r>
  </si>
  <si>
    <r>
      <t>Allowance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       $</t>
    </r>
  </si>
  <si>
    <r>
      <t>Rémunération</t>
    </r>
    <r>
      <rPr>
        <sz val="11"/>
        <color theme="1"/>
        <rFont val="Calibri"/>
        <family val="2"/>
        <scheme val="minor"/>
      </rPr>
      <t xml:space="preserve">  $</t>
    </r>
  </si>
  <si>
    <r>
      <t>Allocation</t>
    </r>
    <r>
      <rPr>
        <sz val="11"/>
        <color theme="1"/>
        <rFont val="Calibri"/>
        <family val="2"/>
        <scheme val="minor"/>
      </rPr>
      <t xml:space="preserve">       $</t>
    </r>
  </si>
  <si>
    <t>Rémunération  $</t>
  </si>
  <si>
    <t>Allocation       $</t>
  </si>
  <si>
    <t>Rémunération établie en vertu du règlement 2519</t>
  </si>
  <si>
    <t>Remuneration established as per By-Law 2519</t>
  </si>
  <si>
    <t>** Gazette officielle du Québec -December 4, 2021</t>
  </si>
  <si>
    <t>** Gazette officielle du Québec - 4 décembre 2021</t>
  </si>
  <si>
    <t>A. Shuster</t>
  </si>
  <si>
    <t>L. Aserad</t>
  </si>
  <si>
    <r>
      <t xml:space="preserve">Conformément à l'article 11 de la </t>
    </r>
    <r>
      <rPr>
        <i/>
        <sz val="10"/>
        <rFont val="Arial"/>
        <family val="2"/>
      </rPr>
      <t>Loi sur la rémunération des élus municipaux</t>
    </r>
    <r>
      <rPr>
        <sz val="10"/>
        <rFont val="Arial"/>
        <family val="2"/>
      </rPr>
      <t>, veuillez trouver ci-dessous la rémunération et l'allocation de dépenses que chaque membre du conseil a reçues pour l'exercice 2022 et les montants à recevoir pour l'exercice 2023.</t>
    </r>
  </si>
  <si>
    <t>17 janvier 2023</t>
  </si>
  <si>
    <t>** Gazette officielle du Québec - 7 janvier 2023</t>
  </si>
  <si>
    <r>
      <t xml:space="preserve">In conformity with article 11 of the </t>
    </r>
    <r>
      <rPr>
        <i/>
        <sz val="10"/>
        <rFont val="Arial"/>
        <family val="2"/>
      </rPr>
      <t>Act Respecting the Remuneration of Elected Municipal Officers</t>
    </r>
    <r>
      <rPr>
        <sz val="10"/>
        <rFont val="Arial"/>
        <family val="2"/>
      </rPr>
      <t>, please find below the remuneration and expense allowance received by each council member for the 2022 fiscal year and amounts to be received for the 2023 fiscal year.</t>
    </r>
  </si>
  <si>
    <t>** Gazette officielle du Québec -January 7, 2023</t>
  </si>
  <si>
    <t>January 17,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</si>
</sst>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 wrapText="1"/>
    </xf>
    <xf numFmtId="0" fontId="4" fillId="0" borderId="0" xfId="2" applyFont="1"/>
    <xf numFmtId="3" fontId="0" fillId="0" borderId="0" xfId="0" applyNumberFormat="1" applyAlignment="1">
      <alignment horizontal="right"/>
    </xf>
    <xf numFmtId="0" fontId="4" fillId="0" borderId="0" xfId="2" applyFont="1" applyFill="1"/>
    <xf numFmtId="0" fontId="0" fillId="0" borderId="0" xfId="0" applyAlignment="1">
      <alignment horizontal="right"/>
    </xf>
    <xf numFmtId="164" fontId="0" fillId="0" borderId="0" xfId="1" applyNumberFormat="1" applyFont="1"/>
    <xf numFmtId="0" fontId="4" fillId="0" borderId="2" xfId="2" applyFont="1" applyFill="1" applyBorder="1"/>
    <xf numFmtId="0" fontId="0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0" xfId="2" applyFont="1" applyFill="1"/>
    <xf numFmtId="3" fontId="0" fillId="0" borderId="0" xfId="0" applyNumberFormat="1"/>
    <xf numFmtId="15" fontId="4" fillId="0" borderId="0" xfId="2" quotePrefix="1" applyNumberFormat="1" applyFont="1" applyFill="1"/>
    <xf numFmtId="0" fontId="3" fillId="0" borderId="0" xfId="0" applyFont="1" applyAlignment="1">
      <alignment horizontal="left" wrapText="1"/>
    </xf>
    <xf numFmtId="3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76200</xdr:rowOff>
    </xdr:to>
    <xdr:pic>
      <xdr:nvPicPr>
        <xdr:cNvPr id="2" name="Picture 1" descr="emailsig">
          <a:extLst>
            <a:ext uri="{FF2B5EF4-FFF2-40B4-BE49-F238E27FC236}">
              <a16:creationId xmlns:a16="http://schemas.microsoft.com/office/drawing/2014/main" id="{C009E79B-DD7D-4E9A-8DC8-E8F8CA02C4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76200</xdr:rowOff>
    </xdr:to>
    <xdr:pic>
      <xdr:nvPicPr>
        <xdr:cNvPr id="2" name="Picture 1" descr="emailsig">
          <a:extLst>
            <a:ext uri="{FF2B5EF4-FFF2-40B4-BE49-F238E27FC236}">
              <a16:creationId xmlns:a16="http://schemas.microsoft.com/office/drawing/2014/main" id="{A733D38A-5188-4602-96B2-225519E0014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47B2C-521A-4EA2-8152-49845772C8D4}">
  <sheetPr>
    <pageSetUpPr fitToPage="1"/>
  </sheetPr>
  <dimension ref="A4:H45"/>
  <sheetViews>
    <sheetView tabSelected="1" workbookViewId="0">
      <selection activeCell="G38" sqref="G38"/>
    </sheetView>
  </sheetViews>
  <sheetFormatPr defaultRowHeight="15" x14ac:dyDescent="0.25"/>
  <cols>
    <col min="1" max="1" width="9.7109375" bestFit="1" customWidth="1"/>
    <col min="2" max="2" width="19.140625" bestFit="1" customWidth="1"/>
    <col min="3" max="3" width="13.7109375" customWidth="1"/>
    <col min="4" max="4" width="14.140625" customWidth="1"/>
    <col min="5" max="6" width="12.7109375" customWidth="1"/>
    <col min="8" max="8" width="9.140625" hidden="1" customWidth="1"/>
  </cols>
  <sheetData>
    <row r="4" spans="1:8" ht="18.75" x14ac:dyDescent="0.3">
      <c r="A4" s="21" t="s">
        <v>22</v>
      </c>
      <c r="B4" s="21"/>
      <c r="C4" s="21"/>
      <c r="D4" s="21"/>
      <c r="E4" s="21"/>
      <c r="F4" s="21"/>
    </row>
    <row r="6" spans="1:8" ht="39.950000000000003" customHeight="1" x14ac:dyDescent="0.25">
      <c r="A6" s="22" t="s">
        <v>46</v>
      </c>
      <c r="B6" s="22"/>
      <c r="C6" s="22"/>
      <c r="D6" s="22"/>
      <c r="E6" s="22"/>
      <c r="F6" s="22"/>
    </row>
    <row r="7" spans="1:8" x14ac:dyDescent="0.25">
      <c r="A7" s="19"/>
      <c r="B7" s="19"/>
      <c r="C7" s="19"/>
      <c r="D7" s="19"/>
      <c r="E7" s="19"/>
      <c r="F7" s="19"/>
    </row>
    <row r="8" spans="1:8" x14ac:dyDescent="0.25">
      <c r="A8" t="s">
        <v>9</v>
      </c>
    </row>
    <row r="9" spans="1:8" ht="31.5" x14ac:dyDescent="0.35">
      <c r="A9" s="1">
        <v>2022</v>
      </c>
      <c r="C9" s="2" t="s">
        <v>29</v>
      </c>
      <c r="D9" s="2" t="s">
        <v>25</v>
      </c>
      <c r="E9" s="2" t="s">
        <v>26</v>
      </c>
      <c r="F9" s="15" t="s">
        <v>27</v>
      </c>
    </row>
    <row r="10" spans="1:8" ht="8.1" customHeight="1" x14ac:dyDescent="0.25">
      <c r="A10" s="4"/>
      <c r="B10" s="4"/>
    </row>
    <row r="11" spans="1:8" x14ac:dyDescent="0.25">
      <c r="A11" s="6" t="s">
        <v>0</v>
      </c>
      <c r="B11" s="6" t="s">
        <v>10</v>
      </c>
      <c r="C11" s="10">
        <v>8.3499999999999998E-3</v>
      </c>
      <c r="D11" s="7">
        <v>67795</v>
      </c>
      <c r="E11" s="7">
        <v>17546</v>
      </c>
      <c r="F11" s="7">
        <v>85341</v>
      </c>
      <c r="H11" s="17">
        <f>F28-F11</f>
        <v>3213</v>
      </c>
    </row>
    <row r="12" spans="1:8" x14ac:dyDescent="0.25">
      <c r="A12" s="6" t="s">
        <v>1</v>
      </c>
      <c r="B12" s="6" t="s">
        <v>11</v>
      </c>
      <c r="C12" s="10">
        <v>8.3499999999999998E-3</v>
      </c>
      <c r="D12" s="7">
        <v>20502</v>
      </c>
      <c r="E12" s="7">
        <v>10251</v>
      </c>
      <c r="F12" s="7">
        <v>30753</v>
      </c>
      <c r="H12" s="17">
        <f>F29-F12</f>
        <v>1158</v>
      </c>
    </row>
    <row r="13" spans="1:8" x14ac:dyDescent="0.25">
      <c r="A13" s="6" t="s">
        <v>2</v>
      </c>
      <c r="B13" s="6" t="s">
        <v>12</v>
      </c>
      <c r="C13" s="10">
        <v>8.3499999999999998E-3</v>
      </c>
      <c r="D13" s="7">
        <v>20502</v>
      </c>
      <c r="E13" s="7">
        <v>10251</v>
      </c>
      <c r="F13" s="7">
        <v>30753</v>
      </c>
      <c r="H13" s="17">
        <f>F30-F13</f>
        <v>1158</v>
      </c>
    </row>
    <row r="14" spans="1:8" x14ac:dyDescent="0.25">
      <c r="A14" s="6" t="s">
        <v>3</v>
      </c>
      <c r="B14" s="8" t="s">
        <v>13</v>
      </c>
      <c r="C14" s="10">
        <v>8.3499999999999998E-3</v>
      </c>
      <c r="D14" s="7">
        <v>20502</v>
      </c>
      <c r="E14" s="7">
        <v>10251</v>
      </c>
      <c r="F14" s="7">
        <v>30753</v>
      </c>
      <c r="H14" s="17">
        <f>F31-F14</f>
        <v>1158</v>
      </c>
    </row>
    <row r="15" spans="1:8" x14ac:dyDescent="0.25">
      <c r="A15" s="6" t="s">
        <v>4</v>
      </c>
      <c r="B15" s="6" t="s">
        <v>14</v>
      </c>
      <c r="C15" s="10">
        <v>8.3499999999999998E-3</v>
      </c>
      <c r="D15" s="7">
        <v>20502</v>
      </c>
      <c r="E15" s="7">
        <v>10251</v>
      </c>
      <c r="F15" s="7">
        <v>30753</v>
      </c>
      <c r="H15" s="17">
        <f>F32-F15</f>
        <v>1158</v>
      </c>
    </row>
    <row r="16" spans="1:8" x14ac:dyDescent="0.25">
      <c r="A16" s="6" t="s">
        <v>5</v>
      </c>
      <c r="B16" s="6" t="s">
        <v>15</v>
      </c>
      <c r="C16" s="10">
        <v>8.3499999999999998E-3</v>
      </c>
      <c r="D16" s="7">
        <v>20502</v>
      </c>
      <c r="E16" s="7">
        <v>10251</v>
      </c>
      <c r="F16" s="7">
        <v>30753</v>
      </c>
      <c r="H16" s="17">
        <f>F33-F16</f>
        <v>1158</v>
      </c>
    </row>
    <row r="17" spans="1:8" x14ac:dyDescent="0.25">
      <c r="A17" s="6" t="s">
        <v>6</v>
      </c>
      <c r="B17" s="6" t="s">
        <v>42</v>
      </c>
      <c r="C17" s="10">
        <v>8.3499999999999998E-3</v>
      </c>
      <c r="D17" s="7">
        <v>20502</v>
      </c>
      <c r="E17" s="7">
        <v>10251</v>
      </c>
      <c r="F17" s="7">
        <v>30753</v>
      </c>
      <c r="H17" s="17">
        <f>F34-F17</f>
        <v>1158</v>
      </c>
    </row>
    <row r="18" spans="1:8" x14ac:dyDescent="0.25">
      <c r="A18" s="6" t="s">
        <v>7</v>
      </c>
      <c r="B18" s="6" t="s">
        <v>16</v>
      </c>
      <c r="C18" s="10">
        <v>8.3499999999999998E-3</v>
      </c>
      <c r="D18" s="7">
        <v>20502</v>
      </c>
      <c r="E18" s="7">
        <v>10251</v>
      </c>
      <c r="F18" s="7">
        <v>30753</v>
      </c>
      <c r="H18" s="17">
        <f>F35-F19</f>
        <v>1158</v>
      </c>
    </row>
    <row r="19" spans="1:8" x14ac:dyDescent="0.25">
      <c r="A19" s="6" t="s">
        <v>8</v>
      </c>
      <c r="B19" s="6" t="s">
        <v>41</v>
      </c>
      <c r="C19" s="10">
        <v>8.3499999999999998E-3</v>
      </c>
      <c r="D19" s="20">
        <v>20502</v>
      </c>
      <c r="E19" s="20">
        <v>10251</v>
      </c>
      <c r="F19" s="20">
        <v>30753</v>
      </c>
      <c r="H19" s="17" t="e">
        <f>F36-#REF!</f>
        <v>#REF!</v>
      </c>
    </row>
    <row r="20" spans="1:8" x14ac:dyDescent="0.25">
      <c r="A20" s="4"/>
      <c r="B20" s="4"/>
      <c r="D20" s="17">
        <f>SUM(D11:D19)</f>
        <v>231811</v>
      </c>
      <c r="E20" s="17">
        <f>SUM(E11:E19)</f>
        <v>99554</v>
      </c>
      <c r="F20" s="17">
        <f>SUM(F11:F19)</f>
        <v>331365</v>
      </c>
    </row>
    <row r="21" spans="1:8" x14ac:dyDescent="0.25">
      <c r="A21" s="4"/>
      <c r="B21" s="4"/>
      <c r="F21" s="17"/>
    </row>
    <row r="22" spans="1:8" x14ac:dyDescent="0.25">
      <c r="A22" s="8" t="s">
        <v>17</v>
      </c>
      <c r="B22" s="8" t="s">
        <v>39</v>
      </c>
    </row>
    <row r="23" spans="1:8" x14ac:dyDescent="0.25">
      <c r="A23" s="8"/>
      <c r="B23" s="16" t="s">
        <v>38</v>
      </c>
    </row>
    <row r="24" spans="1:8" ht="15.75" thickBot="1" x14ac:dyDescent="0.3">
      <c r="A24" s="12"/>
      <c r="B24" s="11"/>
      <c r="C24" s="12"/>
      <c r="D24" s="13"/>
      <c r="E24" s="14"/>
      <c r="F24" s="13"/>
    </row>
    <row r="25" spans="1:8" x14ac:dyDescent="0.25">
      <c r="A25" s="4"/>
      <c r="B25" s="4"/>
      <c r="C25" s="4"/>
      <c r="E25" s="9"/>
    </row>
    <row r="26" spans="1:8" ht="31.5" x14ac:dyDescent="0.35">
      <c r="A26" s="1">
        <v>2023</v>
      </c>
      <c r="C26" s="2" t="s">
        <v>28</v>
      </c>
      <c r="D26" s="2" t="s">
        <v>31</v>
      </c>
      <c r="E26" s="2" t="s">
        <v>32</v>
      </c>
      <c r="F26" s="15" t="s">
        <v>27</v>
      </c>
    </row>
    <row r="27" spans="1:8" ht="8.1" customHeight="1" x14ac:dyDescent="0.25">
      <c r="A27" s="4"/>
      <c r="B27" s="4"/>
    </row>
    <row r="28" spans="1:8" x14ac:dyDescent="0.25">
      <c r="A28" s="6" t="s">
        <v>0</v>
      </c>
      <c r="B28" s="6" t="s">
        <v>10</v>
      </c>
      <c r="C28" s="10">
        <v>3.7650000000000003E-2</v>
      </c>
      <c r="D28" s="7">
        <f>ROUND(D11*(1+C28),0)</f>
        <v>70347</v>
      </c>
      <c r="E28" s="7">
        <f>ROUND(E11*(1+C28),0)</f>
        <v>18207</v>
      </c>
      <c r="F28" s="7">
        <f>SUM(D28:E28)</f>
        <v>88554</v>
      </c>
      <c r="H28">
        <f>ROUND(D11*(1+C28),0)</f>
        <v>70347</v>
      </c>
    </row>
    <row r="29" spans="1:8" x14ac:dyDescent="0.25">
      <c r="A29" s="6" t="s">
        <v>1</v>
      </c>
      <c r="B29" s="6" t="s">
        <v>11</v>
      </c>
      <c r="C29" s="10">
        <v>3.7650000000000003E-2</v>
      </c>
      <c r="D29" s="7">
        <f>ROUND(D12*(1+C29),0)</f>
        <v>21274</v>
      </c>
      <c r="E29" s="7">
        <f>ROUND((D29/2),0)</f>
        <v>10637</v>
      </c>
      <c r="F29" s="7">
        <f t="shared" ref="F29:F36" si="0">SUM(D29:E29)</f>
        <v>31911</v>
      </c>
      <c r="H29">
        <f>ROUND(D12*(1+C29),0)</f>
        <v>21274</v>
      </c>
    </row>
    <row r="30" spans="1:8" x14ac:dyDescent="0.25">
      <c r="A30" s="6" t="s">
        <v>2</v>
      </c>
      <c r="B30" s="6" t="s">
        <v>12</v>
      </c>
      <c r="C30" s="10">
        <v>3.7650000000000003E-2</v>
      </c>
      <c r="D30" s="7">
        <f>+$D$29</f>
        <v>21274</v>
      </c>
      <c r="E30" s="7">
        <f>+$E$29</f>
        <v>10637</v>
      </c>
      <c r="F30" s="7">
        <f t="shared" si="0"/>
        <v>31911</v>
      </c>
      <c r="H30">
        <f>ROUND(D13*(1+C30),0)</f>
        <v>21274</v>
      </c>
    </row>
    <row r="31" spans="1:8" x14ac:dyDescent="0.25">
      <c r="A31" s="6" t="s">
        <v>3</v>
      </c>
      <c r="B31" s="8" t="s">
        <v>13</v>
      </c>
      <c r="C31" s="10">
        <v>3.7650000000000003E-2</v>
      </c>
      <c r="D31" s="7">
        <f t="shared" ref="D31:D36" si="1">+$D$29</f>
        <v>21274</v>
      </c>
      <c r="E31" s="7">
        <f t="shared" ref="E31:E36" si="2">+$E$29</f>
        <v>10637</v>
      </c>
      <c r="F31" s="7">
        <f t="shared" si="0"/>
        <v>31911</v>
      </c>
      <c r="H31">
        <f>ROUND(D14*(1+C31),0)</f>
        <v>21274</v>
      </c>
    </row>
    <row r="32" spans="1:8" x14ac:dyDescent="0.25">
      <c r="A32" s="6" t="s">
        <v>4</v>
      </c>
      <c r="B32" s="6" t="s">
        <v>14</v>
      </c>
      <c r="C32" s="10">
        <v>3.7650000000000003E-2</v>
      </c>
      <c r="D32" s="7">
        <f t="shared" si="1"/>
        <v>21274</v>
      </c>
      <c r="E32" s="7">
        <f t="shared" si="2"/>
        <v>10637</v>
      </c>
      <c r="F32" s="7">
        <f t="shared" si="0"/>
        <v>31911</v>
      </c>
      <c r="H32">
        <f>ROUND(D15*(1+C32),0)</f>
        <v>21274</v>
      </c>
    </row>
    <row r="33" spans="1:8" x14ac:dyDescent="0.25">
      <c r="A33" s="6" t="s">
        <v>5</v>
      </c>
      <c r="B33" s="6" t="s">
        <v>15</v>
      </c>
      <c r="C33" s="10">
        <v>3.7650000000000003E-2</v>
      </c>
      <c r="D33" s="7">
        <f t="shared" si="1"/>
        <v>21274</v>
      </c>
      <c r="E33" s="7">
        <f t="shared" si="2"/>
        <v>10637</v>
      </c>
      <c r="F33" s="7">
        <f t="shared" si="0"/>
        <v>31911</v>
      </c>
      <c r="H33">
        <f>ROUND(D16*(1+C33),0)</f>
        <v>21274</v>
      </c>
    </row>
    <row r="34" spans="1:8" x14ac:dyDescent="0.25">
      <c r="A34" s="6" t="s">
        <v>6</v>
      </c>
      <c r="B34" s="6" t="s">
        <v>42</v>
      </c>
      <c r="C34" s="10">
        <v>3.7650000000000003E-2</v>
      </c>
      <c r="D34" s="7">
        <f t="shared" si="1"/>
        <v>21274</v>
      </c>
      <c r="E34" s="7">
        <f t="shared" si="2"/>
        <v>10637</v>
      </c>
      <c r="F34" s="7">
        <f t="shared" si="0"/>
        <v>31911</v>
      </c>
      <c r="H34">
        <f>ROUND(D17*(1+C34),0)</f>
        <v>21274</v>
      </c>
    </row>
    <row r="35" spans="1:8" x14ac:dyDescent="0.25">
      <c r="A35" s="6" t="s">
        <v>7</v>
      </c>
      <c r="B35" s="6" t="s">
        <v>16</v>
      </c>
      <c r="C35" s="10">
        <v>3.7650000000000003E-2</v>
      </c>
      <c r="D35" s="7">
        <f t="shared" si="1"/>
        <v>21274</v>
      </c>
      <c r="E35" s="7">
        <f t="shared" si="2"/>
        <v>10637</v>
      </c>
      <c r="F35" s="7">
        <f t="shared" si="0"/>
        <v>31911</v>
      </c>
      <c r="H35">
        <f>ROUND(D19*(1+C35),0)</f>
        <v>21274</v>
      </c>
    </row>
    <row r="36" spans="1:8" x14ac:dyDescent="0.25">
      <c r="A36" s="6" t="s">
        <v>8</v>
      </c>
      <c r="B36" s="6" t="s">
        <v>41</v>
      </c>
      <c r="C36" s="10">
        <v>3.7650000000000003E-2</v>
      </c>
      <c r="D36" s="20">
        <f t="shared" si="1"/>
        <v>21274</v>
      </c>
      <c r="E36" s="20">
        <f t="shared" si="2"/>
        <v>10637</v>
      </c>
      <c r="F36" s="20">
        <f t="shared" si="0"/>
        <v>31911</v>
      </c>
      <c r="H36" t="e">
        <f>ROUND(#REF!*(1+C36),0)</f>
        <v>#REF!</v>
      </c>
    </row>
    <row r="37" spans="1:8" x14ac:dyDescent="0.25">
      <c r="A37" s="6"/>
      <c r="B37" s="6"/>
      <c r="C37" s="10"/>
      <c r="D37" s="17">
        <f>SUM(D27:D36)</f>
        <v>240539</v>
      </c>
      <c r="E37" s="17">
        <f>SUM(E27:E36)</f>
        <v>103303</v>
      </c>
      <c r="F37" s="17">
        <f>SUM(F27:F36)</f>
        <v>343842</v>
      </c>
    </row>
    <row r="38" spans="1:8" x14ac:dyDescent="0.25">
      <c r="A38" s="4"/>
      <c r="B38" s="4"/>
      <c r="F38" s="17"/>
    </row>
    <row r="39" spans="1:8" x14ac:dyDescent="0.25">
      <c r="A39" s="8" t="s">
        <v>17</v>
      </c>
      <c r="B39" s="8" t="s">
        <v>47</v>
      </c>
    </row>
    <row r="40" spans="1:8" x14ac:dyDescent="0.25">
      <c r="B40" s="16" t="s">
        <v>38</v>
      </c>
    </row>
    <row r="41" spans="1:8" x14ac:dyDescent="0.25">
      <c r="B41" s="16"/>
    </row>
    <row r="43" spans="1:8" x14ac:dyDescent="0.25">
      <c r="A43" s="8" t="s">
        <v>18</v>
      </c>
    </row>
    <row r="44" spans="1:8" x14ac:dyDescent="0.25">
      <c r="A44" s="8" t="s">
        <v>19</v>
      </c>
    </row>
    <row r="45" spans="1:8" x14ac:dyDescent="0.25">
      <c r="A45" s="18" t="s">
        <v>48</v>
      </c>
    </row>
  </sheetData>
  <mergeCells count="2">
    <mergeCell ref="A4:F4"/>
    <mergeCell ref="A6:F6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D96DE-9EE8-4372-B56F-2E107262061C}">
  <sheetPr>
    <pageSetUpPr fitToPage="1"/>
  </sheetPr>
  <dimension ref="A4:H44"/>
  <sheetViews>
    <sheetView topLeftCell="A28" workbookViewId="0">
      <selection activeCell="C11" sqref="C11:F19"/>
    </sheetView>
  </sheetViews>
  <sheetFormatPr defaultRowHeight="15" x14ac:dyDescent="0.25"/>
  <cols>
    <col min="2" max="2" width="19.140625" bestFit="1" customWidth="1"/>
    <col min="3" max="3" width="13.7109375" customWidth="1"/>
    <col min="4" max="4" width="14.140625" customWidth="1"/>
    <col min="5" max="6" width="12.7109375" customWidth="1"/>
    <col min="8" max="8" width="0" hidden="1" customWidth="1"/>
  </cols>
  <sheetData>
    <row r="4" spans="1:8" ht="18.75" x14ac:dyDescent="0.3">
      <c r="A4" s="21" t="s">
        <v>23</v>
      </c>
      <c r="B4" s="21"/>
      <c r="C4" s="21"/>
      <c r="D4" s="21"/>
      <c r="E4" s="21"/>
      <c r="F4" s="21"/>
    </row>
    <row r="6" spans="1:8" ht="39.950000000000003" customHeight="1" x14ac:dyDescent="0.25">
      <c r="A6" s="22" t="s">
        <v>43</v>
      </c>
      <c r="B6" s="22"/>
      <c r="C6" s="22"/>
      <c r="D6" s="22"/>
      <c r="E6" s="22"/>
      <c r="F6" s="22"/>
    </row>
    <row r="7" spans="1:8" x14ac:dyDescent="0.25">
      <c r="A7" s="19"/>
      <c r="B7" s="19"/>
      <c r="C7" s="19"/>
      <c r="D7" s="19"/>
      <c r="E7" s="19"/>
      <c r="F7" s="19"/>
    </row>
    <row r="8" spans="1:8" x14ac:dyDescent="0.25">
      <c r="A8" t="s">
        <v>20</v>
      </c>
    </row>
    <row r="9" spans="1:8" ht="31.5" x14ac:dyDescent="0.35">
      <c r="A9" s="1">
        <v>2022</v>
      </c>
      <c r="C9" s="2" t="s">
        <v>29</v>
      </c>
      <c r="D9" s="2" t="s">
        <v>35</v>
      </c>
      <c r="E9" s="2" t="s">
        <v>36</v>
      </c>
      <c r="F9" s="15" t="s">
        <v>24</v>
      </c>
    </row>
    <row r="10" spans="1:8" ht="8.1" customHeight="1" x14ac:dyDescent="0.25">
      <c r="A10" s="3"/>
      <c r="B10" s="4"/>
      <c r="C10" s="4"/>
      <c r="D10" s="5"/>
      <c r="E10" s="5"/>
    </row>
    <row r="11" spans="1:8" x14ac:dyDescent="0.25">
      <c r="A11" s="6" t="s">
        <v>30</v>
      </c>
      <c r="B11" s="6" t="s">
        <v>10</v>
      </c>
      <c r="C11" s="10">
        <v>8.3499999999999998E-3</v>
      </c>
      <c r="D11" s="7">
        <v>67795</v>
      </c>
      <c r="E11" s="7">
        <v>17546</v>
      </c>
      <c r="F11" s="7">
        <v>85341</v>
      </c>
      <c r="H11" s="17">
        <f>F28-F11</f>
        <v>3213</v>
      </c>
    </row>
    <row r="12" spans="1:8" x14ac:dyDescent="0.25">
      <c r="A12" s="6" t="s">
        <v>1</v>
      </c>
      <c r="B12" s="6" t="s">
        <v>11</v>
      </c>
      <c r="C12" s="10">
        <v>8.3499999999999998E-3</v>
      </c>
      <c r="D12" s="7">
        <v>20502</v>
      </c>
      <c r="E12" s="7">
        <v>10251</v>
      </c>
      <c r="F12" s="7">
        <v>30753</v>
      </c>
      <c r="H12" s="17">
        <f>F29-F12</f>
        <v>1158</v>
      </c>
    </row>
    <row r="13" spans="1:8" x14ac:dyDescent="0.25">
      <c r="A13" s="6" t="s">
        <v>2</v>
      </c>
      <c r="B13" s="6" t="s">
        <v>12</v>
      </c>
      <c r="C13" s="10">
        <v>8.3499999999999998E-3</v>
      </c>
      <c r="D13" s="7">
        <v>20502</v>
      </c>
      <c r="E13" s="7">
        <v>10251</v>
      </c>
      <c r="F13" s="7">
        <v>30753</v>
      </c>
      <c r="H13" s="17">
        <f>F30-F13</f>
        <v>1158</v>
      </c>
    </row>
    <row r="14" spans="1:8" x14ac:dyDescent="0.25">
      <c r="A14" s="6" t="s">
        <v>3</v>
      </c>
      <c r="B14" s="8" t="s">
        <v>13</v>
      </c>
      <c r="C14" s="10">
        <v>8.3499999999999998E-3</v>
      </c>
      <c r="D14" s="7">
        <v>20502</v>
      </c>
      <c r="E14" s="7">
        <v>10251</v>
      </c>
      <c r="F14" s="7">
        <v>30753</v>
      </c>
      <c r="H14" s="17">
        <f>F31-F14</f>
        <v>1158</v>
      </c>
    </row>
    <row r="15" spans="1:8" x14ac:dyDescent="0.25">
      <c r="A15" s="6" t="s">
        <v>4</v>
      </c>
      <c r="B15" s="6" t="s">
        <v>14</v>
      </c>
      <c r="C15" s="10">
        <v>8.3499999999999998E-3</v>
      </c>
      <c r="D15" s="7">
        <v>20502</v>
      </c>
      <c r="E15" s="7">
        <v>10251</v>
      </c>
      <c r="F15" s="7">
        <v>30753</v>
      </c>
      <c r="H15" s="17">
        <f>F32-F15</f>
        <v>1158</v>
      </c>
    </row>
    <row r="16" spans="1:8" x14ac:dyDescent="0.25">
      <c r="A16" s="6" t="s">
        <v>5</v>
      </c>
      <c r="B16" s="6" t="s">
        <v>15</v>
      </c>
      <c r="C16" s="10">
        <v>8.3499999999999998E-3</v>
      </c>
      <c r="D16" s="7">
        <v>20502</v>
      </c>
      <c r="E16" s="7">
        <v>10251</v>
      </c>
      <c r="F16" s="7">
        <v>30753</v>
      </c>
      <c r="H16" s="17">
        <f>F33-F16</f>
        <v>1158</v>
      </c>
    </row>
    <row r="17" spans="1:8" x14ac:dyDescent="0.25">
      <c r="A17" s="6" t="s">
        <v>6</v>
      </c>
      <c r="B17" s="6" t="s">
        <v>42</v>
      </c>
      <c r="C17" s="10">
        <v>8.3499999999999998E-3</v>
      </c>
      <c r="D17" s="7">
        <v>20502</v>
      </c>
      <c r="E17" s="7">
        <v>10251</v>
      </c>
      <c r="F17" s="7">
        <v>30753</v>
      </c>
      <c r="H17" s="17">
        <f>F34-F17</f>
        <v>1158</v>
      </c>
    </row>
    <row r="18" spans="1:8" x14ac:dyDescent="0.25">
      <c r="A18" s="6" t="s">
        <v>7</v>
      </c>
      <c r="B18" s="6" t="s">
        <v>16</v>
      </c>
      <c r="C18" s="10">
        <v>8.3499999999999998E-3</v>
      </c>
      <c r="D18" s="7">
        <v>20502</v>
      </c>
      <c r="E18" s="7">
        <v>10251</v>
      </c>
      <c r="F18" s="7">
        <v>30753</v>
      </c>
      <c r="H18" s="17">
        <f>F35-F19</f>
        <v>1158</v>
      </c>
    </row>
    <row r="19" spans="1:8" x14ac:dyDescent="0.25">
      <c r="A19" s="6" t="s">
        <v>8</v>
      </c>
      <c r="B19" s="6" t="s">
        <v>41</v>
      </c>
      <c r="C19" s="10">
        <v>8.3499999999999998E-3</v>
      </c>
      <c r="D19" s="20">
        <v>20502</v>
      </c>
      <c r="E19" s="20">
        <v>10251</v>
      </c>
      <c r="F19" s="20">
        <v>30753</v>
      </c>
      <c r="H19" s="17" t="e">
        <f>F36-#REF!</f>
        <v>#REF!</v>
      </c>
    </row>
    <row r="20" spans="1:8" x14ac:dyDescent="0.25">
      <c r="A20" s="6"/>
      <c r="B20" s="6"/>
      <c r="D20" s="17">
        <f>SUM(D11:D19)</f>
        <v>231811</v>
      </c>
      <c r="E20" s="17">
        <f>SUM(E11:E19)</f>
        <v>99554</v>
      </c>
      <c r="F20" s="17">
        <f>SUM(F11:F19)</f>
        <v>331365</v>
      </c>
      <c r="H20" s="17"/>
    </row>
    <row r="21" spans="1:8" x14ac:dyDescent="0.25">
      <c r="A21" s="4"/>
      <c r="B21" s="4"/>
    </row>
    <row r="22" spans="1:8" x14ac:dyDescent="0.25">
      <c r="A22" s="8" t="s">
        <v>17</v>
      </c>
      <c r="B22" s="8" t="s">
        <v>40</v>
      </c>
    </row>
    <row r="23" spans="1:8" x14ac:dyDescent="0.25">
      <c r="A23" s="8"/>
      <c r="B23" s="8" t="s">
        <v>37</v>
      </c>
    </row>
    <row r="24" spans="1:8" ht="15.75" thickBot="1" x14ac:dyDescent="0.3">
      <c r="A24" s="12"/>
      <c r="B24" s="11"/>
      <c r="C24" s="12"/>
      <c r="D24" s="13"/>
      <c r="E24" s="14"/>
      <c r="F24" s="13"/>
    </row>
    <row r="25" spans="1:8" x14ac:dyDescent="0.25">
      <c r="A25" s="4"/>
      <c r="B25" s="4"/>
      <c r="C25" s="4"/>
      <c r="E25" s="9"/>
    </row>
    <row r="26" spans="1:8" ht="31.5" x14ac:dyDescent="0.35">
      <c r="A26" s="1">
        <v>2023</v>
      </c>
      <c r="C26" s="2" t="s">
        <v>28</v>
      </c>
      <c r="D26" s="2" t="s">
        <v>33</v>
      </c>
      <c r="E26" s="2" t="s">
        <v>34</v>
      </c>
      <c r="F26" s="15" t="s">
        <v>24</v>
      </c>
    </row>
    <row r="27" spans="1:8" ht="8.1" customHeight="1" x14ac:dyDescent="0.25">
      <c r="A27" s="4"/>
      <c r="B27" s="4"/>
    </row>
    <row r="28" spans="1:8" x14ac:dyDescent="0.25">
      <c r="A28" s="6" t="s">
        <v>30</v>
      </c>
      <c r="B28" s="6" t="s">
        <v>10</v>
      </c>
      <c r="C28" s="10">
        <v>3.7650000000000003E-2</v>
      </c>
      <c r="D28" s="7">
        <f>ROUND(D11*(1+C28),0)</f>
        <v>70347</v>
      </c>
      <c r="E28" s="7">
        <f>ROUND(E11*(1+C28),0)</f>
        <v>18207</v>
      </c>
      <c r="F28" s="7">
        <f>SUM(D28:E28)</f>
        <v>88554</v>
      </c>
      <c r="H28">
        <f>ROUND(D11*(1+C28),0)</f>
        <v>70347</v>
      </c>
    </row>
    <row r="29" spans="1:8" x14ac:dyDescent="0.25">
      <c r="A29" s="6" t="s">
        <v>1</v>
      </c>
      <c r="B29" s="6" t="s">
        <v>11</v>
      </c>
      <c r="C29" s="10">
        <v>3.7650000000000003E-2</v>
      </c>
      <c r="D29" s="7">
        <f>ROUND(D12*(1+C29),0)</f>
        <v>21274</v>
      </c>
      <c r="E29" s="7">
        <f>ROUND((D29/2),0)</f>
        <v>10637</v>
      </c>
      <c r="F29" s="7">
        <f t="shared" ref="F29:F36" si="0">SUM(D29:E29)</f>
        <v>31911</v>
      </c>
      <c r="H29">
        <f>ROUND(D12*(1+C29),0)</f>
        <v>21274</v>
      </c>
    </row>
    <row r="30" spans="1:8" x14ac:dyDescent="0.25">
      <c r="A30" s="6" t="s">
        <v>2</v>
      </c>
      <c r="B30" s="6" t="s">
        <v>12</v>
      </c>
      <c r="C30" s="10">
        <v>3.7650000000000003E-2</v>
      </c>
      <c r="D30" s="7">
        <f>+$D$29</f>
        <v>21274</v>
      </c>
      <c r="E30" s="7">
        <f>+$E$29</f>
        <v>10637</v>
      </c>
      <c r="F30" s="7">
        <f t="shared" si="0"/>
        <v>31911</v>
      </c>
      <c r="H30">
        <f>ROUND(D13*(1+C30),0)</f>
        <v>21274</v>
      </c>
    </row>
    <row r="31" spans="1:8" x14ac:dyDescent="0.25">
      <c r="A31" s="6" t="s">
        <v>3</v>
      </c>
      <c r="B31" s="8" t="s">
        <v>13</v>
      </c>
      <c r="C31" s="10">
        <v>3.7650000000000003E-2</v>
      </c>
      <c r="D31" s="7">
        <f t="shared" ref="D31:D36" si="1">+$D$29</f>
        <v>21274</v>
      </c>
      <c r="E31" s="7">
        <f t="shared" ref="E31:E36" si="2">+$E$29</f>
        <v>10637</v>
      </c>
      <c r="F31" s="7">
        <f t="shared" si="0"/>
        <v>31911</v>
      </c>
      <c r="H31">
        <f>ROUND(D14*(1+C31),0)</f>
        <v>21274</v>
      </c>
    </row>
    <row r="32" spans="1:8" x14ac:dyDescent="0.25">
      <c r="A32" s="6" t="s">
        <v>4</v>
      </c>
      <c r="B32" s="6" t="s">
        <v>14</v>
      </c>
      <c r="C32" s="10">
        <v>3.7650000000000003E-2</v>
      </c>
      <c r="D32" s="7">
        <f t="shared" si="1"/>
        <v>21274</v>
      </c>
      <c r="E32" s="7">
        <f t="shared" si="2"/>
        <v>10637</v>
      </c>
      <c r="F32" s="7">
        <f t="shared" si="0"/>
        <v>31911</v>
      </c>
      <c r="H32">
        <f>ROUND(D15*(1+C32),0)</f>
        <v>21274</v>
      </c>
    </row>
    <row r="33" spans="1:8" x14ac:dyDescent="0.25">
      <c r="A33" s="6" t="s">
        <v>5</v>
      </c>
      <c r="B33" s="6" t="s">
        <v>15</v>
      </c>
      <c r="C33" s="10">
        <v>3.7650000000000003E-2</v>
      </c>
      <c r="D33" s="7">
        <f t="shared" si="1"/>
        <v>21274</v>
      </c>
      <c r="E33" s="7">
        <f t="shared" si="2"/>
        <v>10637</v>
      </c>
      <c r="F33" s="7">
        <f t="shared" si="0"/>
        <v>31911</v>
      </c>
      <c r="H33">
        <f>ROUND(D16*(1+C33),0)</f>
        <v>21274</v>
      </c>
    </row>
    <row r="34" spans="1:8" x14ac:dyDescent="0.25">
      <c r="A34" s="6" t="s">
        <v>6</v>
      </c>
      <c r="B34" s="6" t="s">
        <v>42</v>
      </c>
      <c r="C34" s="10">
        <v>3.7650000000000003E-2</v>
      </c>
      <c r="D34" s="7">
        <f t="shared" si="1"/>
        <v>21274</v>
      </c>
      <c r="E34" s="7">
        <f t="shared" si="2"/>
        <v>10637</v>
      </c>
      <c r="F34" s="7">
        <f t="shared" si="0"/>
        <v>31911</v>
      </c>
      <c r="H34">
        <f>ROUND(D17*(1+C34),0)</f>
        <v>21274</v>
      </c>
    </row>
    <row r="35" spans="1:8" x14ac:dyDescent="0.25">
      <c r="A35" s="6" t="s">
        <v>7</v>
      </c>
      <c r="B35" s="6" t="s">
        <v>16</v>
      </c>
      <c r="C35" s="10">
        <v>3.7650000000000003E-2</v>
      </c>
      <c r="D35" s="7">
        <f t="shared" si="1"/>
        <v>21274</v>
      </c>
      <c r="E35" s="7">
        <f t="shared" si="2"/>
        <v>10637</v>
      </c>
      <c r="F35" s="7">
        <f t="shared" si="0"/>
        <v>31911</v>
      </c>
      <c r="H35">
        <f>ROUND(D19*(1+C35),0)</f>
        <v>21274</v>
      </c>
    </row>
    <row r="36" spans="1:8" x14ac:dyDescent="0.25">
      <c r="A36" s="6" t="s">
        <v>8</v>
      </c>
      <c r="B36" s="6" t="s">
        <v>41</v>
      </c>
      <c r="C36" s="10">
        <v>3.7650000000000003E-2</v>
      </c>
      <c r="D36" s="20">
        <f t="shared" si="1"/>
        <v>21274</v>
      </c>
      <c r="E36" s="20">
        <f t="shared" si="2"/>
        <v>10637</v>
      </c>
      <c r="F36" s="20">
        <f t="shared" si="0"/>
        <v>31911</v>
      </c>
      <c r="H36" t="e">
        <f>ROUND(#REF!*(1+C36),0)</f>
        <v>#REF!</v>
      </c>
    </row>
    <row r="37" spans="1:8" x14ac:dyDescent="0.25">
      <c r="A37" s="6"/>
      <c r="B37" s="6"/>
      <c r="C37" s="10"/>
      <c r="D37" s="17">
        <f>SUM(D27:D36)</f>
        <v>240539</v>
      </c>
      <c r="E37" s="17">
        <f>SUM(E27:E36)</f>
        <v>103303</v>
      </c>
      <c r="F37" s="17">
        <f>SUM(F27:F36)</f>
        <v>343842</v>
      </c>
    </row>
    <row r="38" spans="1:8" x14ac:dyDescent="0.25">
      <c r="A38" s="4"/>
      <c r="B38" s="4"/>
    </row>
    <row r="39" spans="1:8" x14ac:dyDescent="0.25">
      <c r="A39" s="8" t="s">
        <v>17</v>
      </c>
      <c r="B39" s="8" t="s">
        <v>45</v>
      </c>
    </row>
    <row r="40" spans="1:8" x14ac:dyDescent="0.25">
      <c r="A40" s="8"/>
      <c r="B40" s="8" t="s">
        <v>37</v>
      </c>
    </row>
    <row r="42" spans="1:8" x14ac:dyDescent="0.25">
      <c r="A42" s="8" t="s">
        <v>18</v>
      </c>
    </row>
    <row r="43" spans="1:8" x14ac:dyDescent="0.25">
      <c r="A43" s="8" t="s">
        <v>21</v>
      </c>
    </row>
    <row r="44" spans="1:8" x14ac:dyDescent="0.25">
      <c r="A44" s="8" t="s">
        <v>44</v>
      </c>
    </row>
  </sheetData>
  <mergeCells count="2">
    <mergeCell ref="A4:F4"/>
    <mergeCell ref="A6:F6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Council Remun 2023 EN</vt:lpstr>
      <vt:lpstr>Council Remun 2023 FR</vt:lpstr>
    </vt:vector>
  </TitlesOfParts>
  <Company>CSL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Marino</dc:creator>
  <cp:lastModifiedBy>Angelo Marino</cp:lastModifiedBy>
  <cp:lastPrinted>2021-12-21T19:59:38Z</cp:lastPrinted>
  <dcterms:created xsi:type="dcterms:W3CDTF">2018-06-11T16:29:46Z</dcterms:created>
  <dcterms:modified xsi:type="dcterms:W3CDTF">2023-01-17T14:20:01Z</dcterms:modified>
</cp:coreProperties>
</file>