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Site web\city_hall\finance\"/>
    </mc:Choice>
  </mc:AlternateContent>
  <bookViews>
    <workbookView xWindow="0" yWindow="0" windowWidth="28800" windowHeight="12435" activeTab="1"/>
  </bookViews>
  <sheets>
    <sheet name="Mayor Message" sheetId="2" r:id="rId1"/>
    <sheet name="Mayor Report (FR)" sheetId="3" r:id="rId2"/>
  </sheets>
  <calcPr calcId="152511"/>
</workbook>
</file>

<file path=xl/calcChain.xml><?xml version="1.0" encoding="utf-8"?>
<calcChain xmlns="http://schemas.openxmlformats.org/spreadsheetml/2006/main">
  <c r="H106" i="3" l="1"/>
  <c r="F106" i="3"/>
  <c r="H105" i="2"/>
  <c r="F105" i="2"/>
  <c r="H116" i="3" l="1"/>
  <c r="F109" i="3"/>
  <c r="F116" i="3" s="1"/>
  <c r="F94" i="3"/>
  <c r="H94" i="3"/>
  <c r="H83" i="3"/>
  <c r="H85" i="3" s="1"/>
  <c r="F83" i="3"/>
  <c r="F85" i="3" s="1"/>
  <c r="H76" i="3"/>
  <c r="F76" i="3"/>
  <c r="H74" i="3"/>
  <c r="F74" i="3"/>
  <c r="H68" i="3"/>
  <c r="F68" i="3"/>
  <c r="H53" i="3"/>
  <c r="F48" i="3"/>
  <c r="D48" i="3"/>
  <c r="H46" i="3"/>
  <c r="H48" i="3" s="1"/>
  <c r="D35" i="3"/>
  <c r="D50" i="3" s="1"/>
  <c r="D55" i="3" s="1"/>
  <c r="H34" i="3"/>
  <c r="H35" i="3" s="1"/>
  <c r="H50" i="3" s="1"/>
  <c r="H55" i="3" s="1"/>
  <c r="F34" i="3"/>
  <c r="F35" i="3" s="1"/>
  <c r="F50" i="3" s="1"/>
  <c r="F55" i="3" s="1"/>
  <c r="H33" i="3"/>
  <c r="F34" i="2" l="1"/>
  <c r="F108" i="2"/>
  <c r="H115" i="2"/>
  <c r="H93" i="2"/>
  <c r="H83" i="2"/>
  <c r="H74" i="2"/>
  <c r="H76" i="2" s="1"/>
  <c r="H85" i="2" s="1"/>
  <c r="H68" i="2"/>
  <c r="H53" i="2"/>
  <c r="H46" i="2"/>
  <c r="H48" i="2" s="1"/>
  <c r="H34" i="2"/>
  <c r="H33" i="2"/>
  <c r="H35" i="2" l="1"/>
  <c r="H50" i="2" s="1"/>
  <c r="H55" i="2" s="1"/>
  <c r="F115" i="2"/>
  <c r="D35" i="2" l="1"/>
  <c r="F48" i="2"/>
  <c r="D48" i="2"/>
  <c r="F35" i="2" l="1"/>
  <c r="F50" i="2" s="1"/>
  <c r="F55" i="2" s="1"/>
  <c r="D50" i="2"/>
  <c r="D55" i="2" s="1"/>
  <c r="F93" i="2"/>
  <c r="F83" i="2"/>
  <c r="F74" i="2"/>
  <c r="F68" i="2"/>
  <c r="F76" i="2" l="1"/>
  <c r="F85" i="2" s="1"/>
</calcChain>
</file>

<file path=xl/sharedStrings.xml><?xml version="1.0" encoding="utf-8"?>
<sst xmlns="http://schemas.openxmlformats.org/spreadsheetml/2006/main" count="185" uniqueCount="145">
  <si>
    <r>
      <rPr>
        <sz val="10"/>
        <color rgb="FF161616"/>
        <rFont val="Arial"/>
        <family val="2"/>
      </rPr>
      <t>Taxes</t>
    </r>
  </si>
  <si>
    <r>
      <rPr>
        <sz val="10"/>
        <color rgb="FF161616"/>
        <rFont val="Arial"/>
        <family val="2"/>
      </rPr>
      <t>Payments in lieu of taxes</t>
    </r>
  </si>
  <si>
    <r>
      <rPr>
        <sz val="10"/>
        <color rgb="FF161616"/>
        <rFont val="Arial"/>
        <family val="2"/>
      </rPr>
      <t>General administration</t>
    </r>
  </si>
  <si>
    <r>
      <rPr>
        <sz val="10"/>
        <color rgb="FF161616"/>
        <rFont val="Arial"/>
        <family val="2"/>
      </rPr>
      <t>Public security</t>
    </r>
  </si>
  <si>
    <r>
      <rPr>
        <sz val="10"/>
        <color rgb="FF161616"/>
        <rFont val="Arial"/>
        <family val="2"/>
      </rPr>
      <t>Transportation</t>
    </r>
  </si>
  <si>
    <r>
      <rPr>
        <sz val="10"/>
        <color rgb="FF161616"/>
        <rFont val="Arial"/>
        <family val="2"/>
      </rPr>
      <t>Environmental hygiene</t>
    </r>
  </si>
  <si>
    <r>
      <rPr>
        <sz val="10"/>
        <color rgb="FF161616"/>
        <rFont val="Arial"/>
        <family val="2"/>
      </rPr>
      <t>Health and welfare</t>
    </r>
  </si>
  <si>
    <r>
      <rPr>
        <sz val="10"/>
        <color rgb="FF161616"/>
        <rFont val="Arial"/>
        <family val="2"/>
      </rPr>
      <t>Urban planning and development</t>
    </r>
  </si>
  <si>
    <r>
      <rPr>
        <sz val="10"/>
        <color rgb="FF161616"/>
        <rFont val="Arial"/>
        <family val="2"/>
      </rPr>
      <t>Recreat</t>
    </r>
    <r>
      <rPr>
        <sz val="10"/>
        <color rgb="FF2F2F2F"/>
        <rFont val="Arial"/>
        <family val="2"/>
      </rPr>
      <t>i</t>
    </r>
    <r>
      <rPr>
        <sz val="10"/>
        <color rgb="FF161616"/>
        <rFont val="Arial"/>
        <family val="2"/>
      </rPr>
      <t>on and culture</t>
    </r>
  </si>
  <si>
    <r>
      <rPr>
        <sz val="10"/>
        <color rgb="FF161616"/>
        <rFont val="Arial"/>
        <family val="2"/>
      </rPr>
      <t>Financing expenses</t>
    </r>
  </si>
  <si>
    <r>
      <rPr>
        <sz val="10"/>
        <color rgb="FF161616"/>
        <rFont val="Arial"/>
        <family val="2"/>
      </rPr>
      <t>Cash</t>
    </r>
  </si>
  <si>
    <r>
      <rPr>
        <sz val="10"/>
        <color rgb="FF161616"/>
        <rFont val="Arial"/>
        <family val="2"/>
      </rPr>
      <t>Accounts receivable</t>
    </r>
  </si>
  <si>
    <r>
      <rPr>
        <sz val="10"/>
        <color rgb="FF161616"/>
        <rFont val="Arial"/>
        <family val="2"/>
      </rPr>
      <t>Investments</t>
    </r>
  </si>
  <si>
    <r>
      <rPr>
        <sz val="10"/>
        <color rgb="FF161616"/>
        <rFont val="Arial"/>
        <family val="2"/>
      </rPr>
      <t>Accounts payable and accrued liabilities</t>
    </r>
  </si>
  <si>
    <r>
      <rPr>
        <sz val="10"/>
        <color rgb="FF161616"/>
        <rFont val="Arial"/>
        <family val="2"/>
      </rPr>
      <t>Deferred revenues</t>
    </r>
  </si>
  <si>
    <r>
      <rPr>
        <sz val="10"/>
        <color rgb="FF161616"/>
        <rFont val="Arial"/>
        <family val="2"/>
      </rPr>
      <t>Assets held for sale</t>
    </r>
  </si>
  <si>
    <r>
      <rPr>
        <sz val="10"/>
        <color rgb="FF161616"/>
        <rFont val="Arial"/>
        <family val="2"/>
      </rPr>
      <t>Inventories</t>
    </r>
  </si>
  <si>
    <r>
      <rPr>
        <sz val="10"/>
        <color rgb="FF161616"/>
        <rFont val="Arial"/>
        <family val="2"/>
      </rPr>
      <t>Amount to be taxed or funded in the future</t>
    </r>
  </si>
  <si>
    <r>
      <rPr>
        <sz val="10"/>
        <color rgb="FF161616"/>
        <rFont val="Arial"/>
        <family val="2"/>
      </rPr>
      <t>Net investment in capital assets</t>
    </r>
  </si>
  <si>
    <r>
      <rPr>
        <b/>
        <sz val="10"/>
        <color rgb="FF161616"/>
        <rFont val="Arial"/>
        <family val="2"/>
      </rPr>
      <t>REVENUES</t>
    </r>
  </si>
  <si>
    <t>Budget</t>
  </si>
  <si>
    <t>Actual</t>
  </si>
  <si>
    <t>$</t>
  </si>
  <si>
    <r>
      <rPr>
        <sz val="10"/>
        <color rgb="FF1C1C1C"/>
        <rFont val="Arial"/>
        <family val="2"/>
      </rPr>
      <t>Repayment of long-term debt</t>
    </r>
  </si>
  <si>
    <r>
      <rPr>
        <b/>
        <sz val="10"/>
        <color rgb="FF161616"/>
        <rFont val="Arial"/>
        <family val="2"/>
      </rPr>
      <t>FINANCIAL ASSETS</t>
    </r>
  </si>
  <si>
    <r>
      <rPr>
        <b/>
        <sz val="10"/>
        <color rgb="FF161616"/>
        <rFont val="Arial"/>
        <family val="2"/>
      </rPr>
      <t>LIABILITIES</t>
    </r>
  </si>
  <si>
    <t>Long-term debt</t>
  </si>
  <si>
    <r>
      <rPr>
        <b/>
        <sz val="10"/>
        <color rgb="FF161616"/>
        <rFont val="Arial"/>
        <family val="2"/>
      </rPr>
      <t>NET DEBT</t>
    </r>
  </si>
  <si>
    <r>
      <rPr>
        <b/>
        <sz val="10"/>
        <color rgb="FF161616"/>
        <rFont val="Arial"/>
        <family val="2"/>
      </rPr>
      <t>NON-FINANCIAL ASSETS</t>
    </r>
  </si>
  <si>
    <r>
      <rPr>
        <b/>
        <sz val="10"/>
        <color rgb="FF161616"/>
        <rFont val="Arial"/>
        <family val="2"/>
      </rPr>
      <t>ACCUMULATED SURPLUS</t>
    </r>
  </si>
  <si>
    <r>
      <rPr>
        <b/>
        <sz val="10"/>
        <color rgb="FF161616"/>
        <rFont val="Arial"/>
        <family val="2"/>
      </rPr>
      <t>STATEMENT OF FINANCIAL POSITION</t>
    </r>
  </si>
  <si>
    <r>
      <rPr>
        <b/>
        <sz val="10"/>
        <color rgb="FF161616"/>
        <rFont val="Arial"/>
        <family val="2"/>
      </rPr>
      <t>STATEMENT OF OPERATIONS</t>
    </r>
  </si>
  <si>
    <r>
      <rPr>
        <b/>
        <sz val="10"/>
        <color rgb="FF161616"/>
        <rFont val="Arial"/>
        <family val="2"/>
      </rPr>
      <t>EXPENDITURES</t>
    </r>
  </si>
  <si>
    <r>
      <rPr>
        <b/>
        <sz val="10"/>
        <color rgb="FF161616"/>
        <rFont val="Arial"/>
        <family val="2"/>
      </rPr>
      <t>SURPLUS (DEFICIT) FOR THE YEAR</t>
    </r>
  </si>
  <si>
    <t>Employee future benefits</t>
  </si>
  <si>
    <t xml:space="preserve">Capital assets </t>
  </si>
  <si>
    <t>Restricted operating surplus</t>
  </si>
  <si>
    <t>Reserved funds</t>
  </si>
  <si>
    <t>Surplus (deficit) from capital asset activities</t>
  </si>
  <si>
    <t>Other non-financial assets</t>
  </si>
  <si>
    <t>Other Revenues</t>
  </si>
  <si>
    <t>Appropriations to/(from) the operating budget</t>
  </si>
  <si>
    <t>Net Revenues</t>
  </si>
  <si>
    <t>Adjustments: Depreciation</t>
  </si>
  <si>
    <t>Report Highlights</t>
  </si>
  <si>
    <t>►</t>
  </si>
  <si>
    <t>Unrestricted operating surplus (incl. pension plan surplus)</t>
  </si>
  <si>
    <t>Conclusion</t>
  </si>
  <si>
    <t>Mitchell Brownstein</t>
  </si>
  <si>
    <t>Mayor</t>
  </si>
  <si>
    <t>Government grants</t>
  </si>
  <si>
    <t>Government grants (operating budget only)</t>
  </si>
  <si>
    <t>Aqueduct and sewer infrastructure</t>
  </si>
  <si>
    <t>Parks and playground equipment</t>
  </si>
  <si>
    <t>Municipal buildings</t>
  </si>
  <si>
    <t>Vehicles</t>
  </si>
  <si>
    <t>Furniture and office equipment</t>
  </si>
  <si>
    <t xml:space="preserve">CAPITAL INVESTMENTS </t>
  </si>
  <si>
    <t>Machinery and heavy equipment</t>
  </si>
  <si>
    <t>as at December 31, 2018</t>
  </si>
  <si>
    <t>Côte Saint-Luc, May 13, 2019</t>
  </si>
  <si>
    <t>Repairs to underpasses (Cavendish)</t>
  </si>
  <si>
    <r>
      <rPr>
        <sz val="10"/>
        <color rgb="FF161616"/>
        <rFont val="Arial"/>
        <family val="2"/>
      </rPr>
      <t>for the year ended December 31</t>
    </r>
    <r>
      <rPr>
        <sz val="10"/>
        <color rgb="FF2F2F2F"/>
        <rFont val="Arial"/>
        <family val="2"/>
      </rPr>
      <t xml:space="preserve">, </t>
    </r>
    <r>
      <rPr>
        <sz val="10"/>
        <color rgb="FF161616"/>
        <rFont val="Arial"/>
        <family val="2"/>
      </rPr>
      <t>2018</t>
    </r>
  </si>
  <si>
    <t>Mayor's Message on the Financial Statements for the Year Ended December 31, 2018</t>
  </si>
  <si>
    <t xml:space="preserve">                   Net proceeds of disposition of assets/Gain on disposal</t>
  </si>
  <si>
    <t>On an annual basis, City Council and City Administration focus on creating a fair, efficient and responsible budget, and in monitoring revenues and expenses throughout the year. I am very pleased with the financial position of the City and assure you that we will continue to do everything possible to maintain the excellent level of services and high quality standards that residents have come to expect.</t>
  </si>
  <si>
    <t>Please find below the Statement of Operations and the Statement of Financial Position for the year ended December 31, 2018</t>
  </si>
  <si>
    <t>The City posted an operating surplus of $1,749,000 for the fiscal year ended December 31, 2018, compared to the $2.313 million for the year ended December 31, 2017.</t>
  </si>
  <si>
    <t>The City’s long term debt was reduced slightly to $51.3 million, compared to $52.1 million at December 31, 2017.  The City borrowed $4.9 million of new debt in 2018 but reimbursed $5.7 in capital repayments. The City chose to reduce debt service by reimbursing a loan in the amount of $503,000 that was due to be refinanced - this will generate future savings of interest costs to taxpayers.</t>
  </si>
  <si>
    <t>The major variances that contributed to the $1.749 million surplus are the following: i) increase in transfer duties revenues ($1,400,000); ii)  increase in government grants ($178,000); iii) increase in miscellaneous revenues ($207,000); iv) decrease in administration expenses ($266,000);  v) decrease in recreation net expenses ($219,000); and vi) increase in capital reimbursement ($503,000).</t>
  </si>
  <si>
    <r>
      <t xml:space="preserve">In conformity with section 105.2.2 of the </t>
    </r>
    <r>
      <rPr>
        <i/>
        <sz val="10.5"/>
        <color rgb="FF000000"/>
        <rFont val="Arial"/>
        <family val="2"/>
      </rPr>
      <t>Cities and Towns Act</t>
    </r>
    <r>
      <rPr>
        <sz val="10.5"/>
        <color rgb="FF000000"/>
        <rFont val="Arial"/>
        <family val="2"/>
      </rPr>
      <t xml:space="preserve">, I am pleased to present a summary of the highlights of the financial statements for the year ended December 31, 2018. The financial results in this report are a summary of the official financial statements of the City of Côte Saint Luc (“City”) audited by Deloitte s.e.n.c.r.l.  Although this report has important information, I invite you to view the complete Ministry of Municipal Affairs (MAMH) financial statements posted on the City’s website (French only). </t>
    </r>
  </si>
  <si>
    <t>Faits saillants du rapport</t>
  </si>
  <si>
    <t>ÉTAT DES RÉSULTATS</t>
  </si>
  <si>
    <t>Réalisations</t>
  </si>
  <si>
    <t>REVENUS</t>
  </si>
  <si>
    <t>Compensation tenant lieu de taxes</t>
  </si>
  <si>
    <t>Transferts - subventions (fonctionnement)</t>
  </si>
  <si>
    <t>Autres revenus</t>
  </si>
  <si>
    <t>CHARGES</t>
  </si>
  <si>
    <t>Administration générale</t>
  </si>
  <si>
    <t>Sécurité publique</t>
  </si>
  <si>
    <t>Transport</t>
  </si>
  <si>
    <t>Hygiène du milieu</t>
  </si>
  <si>
    <t>Santé et bien-être</t>
  </si>
  <si>
    <t>Aménagement, urbanisme et développement</t>
  </si>
  <si>
    <t>Loisirs et culture</t>
  </si>
  <si>
    <t>Frais de financement</t>
  </si>
  <si>
    <t>Remboursement de la dette à long terme</t>
  </si>
  <si>
    <t>Affectations au / (du) budget de fonctionnement</t>
  </si>
  <si>
    <t>Revenus nets</t>
  </si>
  <si>
    <t>Ajustments: Amortissement</t>
  </si>
  <si>
    <t xml:space="preserve">                    Produit de cession / (Gain)/perte sur cession</t>
  </si>
  <si>
    <r>
      <t>EXC</t>
    </r>
    <r>
      <rPr>
        <b/>
        <sz val="10"/>
        <color rgb="FF161616"/>
        <rFont val="Calibri"/>
        <family val="2"/>
      </rPr>
      <t>É</t>
    </r>
    <r>
      <rPr>
        <b/>
        <sz val="10"/>
        <color rgb="FF161616"/>
        <rFont val="Arial"/>
        <family val="2"/>
      </rPr>
      <t>DENT (DÉFICIT) DE FONCTIONNEMENT POUR L'ANNÉE</t>
    </r>
  </si>
  <si>
    <t>ÉTAT DE LA SITUATION FINANCIÈRE</t>
  </si>
  <si>
    <t>ACTIFS FINANCIERS</t>
  </si>
  <si>
    <t>Trésorerie et équivalents de trésorerie</t>
  </si>
  <si>
    <t>Débiteurs</t>
  </si>
  <si>
    <t>Placements de portefeuille</t>
  </si>
  <si>
    <t>Actif au titre des avantages sociaux futurs</t>
  </si>
  <si>
    <t>PASSIF</t>
  </si>
  <si>
    <t>Créditeurs et charges à payer</t>
  </si>
  <si>
    <t>Revenus reportés</t>
  </si>
  <si>
    <t>Dette à long terme</t>
  </si>
  <si>
    <t>DETTE NETTE</t>
  </si>
  <si>
    <t>ACTIFS NON FINANCIERS</t>
  </si>
  <si>
    <t>Immobilisations</t>
  </si>
  <si>
    <t>Propiétés destinées à la revente</t>
  </si>
  <si>
    <t>Stocks de fournitures</t>
  </si>
  <si>
    <t>Autres actifs non financiers</t>
  </si>
  <si>
    <t xml:space="preserve">EXCÉDENT (DÉFICIT) ACCUMULÉ </t>
  </si>
  <si>
    <t>DÉTAILS DE L'EXCÉDENT ACCUMULÉ</t>
  </si>
  <si>
    <t>Excédent de fonctionnement non affecté (y compris l'excédent du régime de retraite)</t>
  </si>
  <si>
    <t>Réserves financières et fonds réservés</t>
  </si>
  <si>
    <t>Dépenses constatées à taxer ou à pourvoir</t>
  </si>
  <si>
    <t>Financement des investissements en cours</t>
  </si>
  <si>
    <t>Investissement net dans les immobilisations et autres actifs</t>
  </si>
  <si>
    <t>INVESTISSEMENT</t>
  </si>
  <si>
    <t>Tranferts - subventions</t>
  </si>
  <si>
    <t>DÉPENSES</t>
  </si>
  <si>
    <t>Conduites d'eau potable et d'égout</t>
  </si>
  <si>
    <t>Réparations aux viaducs (Westminster et Cavendish)</t>
  </si>
  <si>
    <t>Parcs et terrains de jeux</t>
  </si>
  <si>
    <t>Bâtiments municipaux</t>
  </si>
  <si>
    <t>Véhicules</t>
  </si>
  <si>
    <t>Ameublement et équipement de bureau</t>
  </si>
  <si>
    <t>Machinerie, outillage et équipement divers</t>
  </si>
  <si>
    <t>Maire</t>
  </si>
  <si>
    <t>Message du maire sur le rapport financier pour l'exercice terminé le 31 décembre 2018</t>
  </si>
  <si>
    <t>Veuillez trouver ci-dessous l'état des résultats et l'état de la situation financière pour l'exercice terminé le 31 décembre 2018</t>
  </si>
  <si>
    <t>Exercice terminé le 31 décembre 2018</t>
  </si>
  <si>
    <t>Au 31 décembre 2018</t>
  </si>
  <si>
    <t>Ville de Côte Saint-Luc, le 13 mai 2019</t>
  </si>
  <si>
    <t xml:space="preserve">Excédent de fonctionnement affecté </t>
  </si>
  <si>
    <t>Chaque année, le conseil municipal et l'administration municipale se concentrent sur la création d'un budget équitable, efficace et responsable et sur la surveillance des revenus et des dépenses tout au long de l'année. Je suis très heureux de la situation financière de la ville et je vous assure que nous continuerons à faire tout notre possible pour maintenir l'excellent niveau de services et les normes de qualité élevées auxquels les résidents s'attendent.</t>
  </si>
  <si>
    <t xml:space="preserve">The City spent $9.5 million in capital investment projects. $4.4 million was financed by the TECQ government grant for aqueduct and sewer sleeving projects, City Hall parking lot project and a portion of the Cavendish underpass rehabilitation project. </t>
  </si>
  <si>
    <t>Conformément à l'article 105.2.2 de la Loi sur les cités et villes, j'ai le plaisir de présenter un rapport des faits saillants des états financiers pour l'exercice terminé le 31 décembre 2018. Les résultats financiers présentés dans ce rapport sont un résumé du rapport financier officiel de la Ville de Côte Saint-Luc («Ville») audité par Deloitte, s.e.n.c.r.l. Bien que ce rapport souligne des renseignements importants, je vous invite à consulter le rapport financier complet du ministère des Affaires municipales (MAMH) qui est disponible sur le site web de la Ville.</t>
  </si>
  <si>
    <t>La Ville a reçu une opinion sans réserve de Deloitte concernant le rapport financier officiel de MAMH qui a été déposé par le trésorier au conseil le 13 mai 2019. Le rapport de l'auditeur indique que les états financiers, dans tous leurs aspects significatifs,  présentent une image fidèle de la situation financière de la Ville au 31 décembre 2018 ainsi que des résultats de ses activités, de la variation de sa dette nette et de ses flux de trésorerie pour l'exercice terminé à cette date, conformément aux Normes comptables canadiennes pour le secteur public .</t>
  </si>
  <si>
    <t>La Ville a affiché un excédent de fonctionnement de 1,749 millions de dollars pour l'exercice terminé le 31 décembre 2018, comparativement à 2,313 millions de dollars pour l'exercice terminé le 31 décembre 2017.</t>
  </si>
  <si>
    <t>Donation</t>
  </si>
  <si>
    <t>The City received an unqualified audit opinion from Deloitte regarding the official MAMH financial statements that were deposited by the City Treasurer to the Council on May 13, 2019. The auditor’s report indicates that, in all material respects, the financial results present an accurate portrait of the City's financial position as at December 31, 2018, including the results of its activities, the change in its net financial assets and of its net debt and the cash flow for the fiscal year ended on that date, in conformity with Canadian public sector accounting standards.</t>
  </si>
  <si>
    <t>Les principaux écarts qui ont contribué à l'excédent de 1,749 million de dollars sont les suivants : i) augmentation des revenus de droits de mutation (1 400 000 $) ; ii) augmentation des subventions gouvernementales (178 000 $) ; iii) augmentation des revenus divers (207 000 $) ; iv) diminution des dépenses administratives (266 000 $) ; v) diminution des dépenses nettes liées aux loisirs (219 000 $) ; vi) augmentation du remboursement des immobilisations (503 000 $).</t>
  </si>
  <si>
    <t>La Ville a dépensé 9,5 millions de dollars en projets d'immobilisations. Une somme de 4,4 millions de dollars a été financée par la subvention gouvernementale de TECQ pour des projets gainage d'aqueduc et d'égouts, le projet de stationnement de l'hôtel de ville et une partie du projet de réhabilitation du viaduc Cavendish.</t>
  </si>
  <si>
    <t>La dette à long terme de la Ville a été légèrement réduite à 51,3 M$, comparé à 52,1 M$ au 31 décembre 2017.  La Ville a emprunté 4,9 millions de dollars en nouveaux emprunts en 2018, mais a remboursé 5,7 millions de dollars en remboursements de capital. La Ville a choisi de réduire le service de la dette en remboursant un prêt de 503 000 $ qui devait être refinancé, ce qui permettra aux contribuables de réaliser des économies futures en frais d'intérêt.</t>
  </si>
  <si>
    <t>Les revenus ont augmenté de 3,3 millions de dollars ou 7,7% par rapport à l'année 2017. Les charges ont augmenté de 2,9 millions de dollars ou 4,37 %, les frais de financement (intérêts et remboursement du capital) ont augmenté de 830 000 $ ou 1,47 %, et les crédits provenant des réserves ont diminué de 114 000 $ ou 2,4 %. par rapport à 2017. L'augmentation des revenus de taxes est attribuable à l'augmentation importante de la quote-part de l'agglomération imposée par la Ville de Montréal en janvier 2018 qui a obligé la Ville à appliquer une augmentation de 1,5 % à la plupart des contribuables.</t>
  </si>
  <si>
    <t>Revenues increased by $3.3 million, or 7.7 per cent compared to 2017. Expenses increased by $2.9 million, or 4.37 per cent, financing costs (interest and  capital repayments) increased by $830,000, or 1.47 per cent, and appropriations from reserves decreased $114,000 or 2.4 per cent. The increase in taxation revenue was due to the significant increase of the Agglomeration apportionment imposed by the City of Montreal in January 2018 that required the City to apply a 1.5% increase to most taxpayers.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</si>
</sst>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Red]\(#,##0\)"/>
  </numFmts>
  <fonts count="17" x14ac:knownFonts="1">
    <font>
      <sz val="10"/>
      <color rgb="FF000000"/>
      <name val="Times New Roman"/>
      <charset val="204"/>
    </font>
    <font>
      <sz val="10"/>
      <name val="Arial"/>
      <family val="2"/>
    </font>
    <font>
      <sz val="10"/>
      <color rgb="FF1C1C1C"/>
      <name val="Arial"/>
      <family val="2"/>
    </font>
    <font>
      <b/>
      <sz val="10"/>
      <name val="Arial"/>
      <family val="2"/>
    </font>
    <font>
      <sz val="10"/>
      <color rgb="FF161616"/>
      <name val="Arial"/>
      <family val="2"/>
    </font>
    <font>
      <sz val="10"/>
      <color rgb="FF2F2F2F"/>
      <name val="Arial"/>
      <family val="2"/>
    </font>
    <font>
      <b/>
      <sz val="10"/>
      <color rgb="FF161616"/>
      <name val="Arial"/>
      <family val="2"/>
    </font>
    <font>
      <sz val="10"/>
      <color rgb="FF000000"/>
      <name val="Arial"/>
      <family val="2"/>
    </font>
    <font>
      <b/>
      <sz val="10"/>
      <color rgb="FF000000"/>
      <name val="Arial"/>
      <family val="2"/>
    </font>
    <font>
      <b/>
      <sz val="12"/>
      <color rgb="FF161616"/>
      <name val="Arial"/>
      <family val="2"/>
    </font>
    <font>
      <b/>
      <sz val="12"/>
      <color rgb="FF000000"/>
      <name val="Arial"/>
      <family val="2"/>
    </font>
    <font>
      <sz val="12"/>
      <color rgb="FF000000"/>
      <name val="Arial"/>
      <family val="2"/>
    </font>
    <font>
      <sz val="10.5"/>
      <color rgb="FF000000"/>
      <name val="Arial"/>
      <family val="2"/>
    </font>
    <font>
      <i/>
      <sz val="10.5"/>
      <color rgb="FF000000"/>
      <name val="Arial"/>
      <family val="2"/>
    </font>
    <font>
      <b/>
      <sz val="10.5"/>
      <color rgb="FF000000"/>
      <name val="Arial"/>
      <family val="2"/>
    </font>
    <font>
      <b/>
      <sz val="13"/>
      <color rgb="FF000000"/>
      <name val="Arial"/>
      <family val="2"/>
    </font>
    <font>
      <b/>
      <sz val="10"/>
      <color rgb="FF161616"/>
      <name val="Calibri"/>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medium">
        <color indexed="64"/>
      </bottom>
      <diagonal/>
    </border>
    <border>
      <left/>
      <right/>
      <top/>
      <bottom style="double">
        <color indexed="64"/>
      </bottom>
      <diagonal/>
    </border>
  </borders>
  <cellStyleXfs count="1">
    <xf numFmtId="0" fontId="0" fillId="0" borderId="0"/>
  </cellStyleXfs>
  <cellXfs count="82">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applyBorder="1" applyAlignment="1">
      <alignment vertical="top" wrapText="1"/>
    </xf>
    <xf numFmtId="0" fontId="7" fillId="0" borderId="0" xfId="0" applyFont="1" applyFill="1" applyBorder="1" applyAlignment="1">
      <alignment horizontal="left" vertical="top"/>
    </xf>
    <xf numFmtId="0" fontId="7" fillId="0" borderId="0" xfId="0" applyFont="1" applyFill="1" applyBorder="1" applyAlignment="1">
      <alignment horizontal="center" vertical="center"/>
    </xf>
    <xf numFmtId="0" fontId="7" fillId="0" borderId="0" xfId="0" applyFont="1" applyFill="1" applyBorder="1" applyAlignment="1">
      <alignment vertical="top"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top"/>
    </xf>
    <xf numFmtId="0" fontId="1" fillId="0" borderId="0" xfId="0" applyFont="1" applyFill="1" applyBorder="1" applyAlignment="1">
      <alignment vertical="top"/>
    </xf>
    <xf numFmtId="0" fontId="1" fillId="0" borderId="0" xfId="0" applyFont="1" applyFill="1" applyBorder="1" applyAlignment="1">
      <alignment vertical="center"/>
    </xf>
    <xf numFmtId="0" fontId="7" fillId="0" borderId="0" xfId="0" applyFont="1" applyFill="1" applyBorder="1" applyAlignment="1">
      <alignment vertical="top"/>
    </xf>
    <xf numFmtId="0" fontId="3" fillId="0" borderId="0" xfId="0" applyFont="1" applyFill="1" applyBorder="1" applyAlignment="1">
      <alignment horizontal="left" vertical="top"/>
    </xf>
    <xf numFmtId="0" fontId="3" fillId="0" borderId="0" xfId="0" applyFont="1" applyFill="1" applyBorder="1" applyAlignment="1">
      <alignment vertical="top"/>
    </xf>
    <xf numFmtId="0" fontId="3" fillId="0" borderId="0" xfId="0" applyFont="1" applyFill="1" applyBorder="1" applyAlignment="1">
      <alignment vertical="center"/>
    </xf>
    <xf numFmtId="0" fontId="4" fillId="0" borderId="0" xfId="0" applyFont="1" applyFill="1" applyBorder="1" applyAlignment="1">
      <alignment vertical="top"/>
    </xf>
    <xf numFmtId="0" fontId="2" fillId="0" borderId="0" xfId="0" applyFont="1" applyFill="1" applyBorder="1" applyAlignment="1">
      <alignment vertical="top"/>
    </xf>
    <xf numFmtId="0" fontId="8" fillId="0" borderId="0" xfId="0" applyFont="1" applyFill="1" applyBorder="1" applyAlignment="1">
      <alignment vertical="top"/>
    </xf>
    <xf numFmtId="0" fontId="9" fillId="0" borderId="0" xfId="0" applyFont="1" applyFill="1" applyBorder="1" applyAlignment="1">
      <alignment horizontal="left" vertical="top"/>
    </xf>
    <xf numFmtId="0" fontId="7" fillId="0" borderId="0" xfId="0" applyFont="1" applyFill="1" applyBorder="1" applyAlignment="1">
      <alignment horizontal="left"/>
    </xf>
    <xf numFmtId="0" fontId="1" fillId="0" borderId="0" xfId="0" applyFont="1" applyFill="1" applyBorder="1" applyAlignment="1">
      <alignment wrapText="1"/>
    </xf>
    <xf numFmtId="0" fontId="1" fillId="0" borderId="0" xfId="0" applyFont="1" applyFill="1" applyBorder="1" applyAlignment="1"/>
    <xf numFmtId="0" fontId="4" fillId="0" borderId="0" xfId="0" applyFont="1" applyFill="1" applyBorder="1" applyAlignment="1">
      <alignment vertical="top" wrapText="1"/>
    </xf>
    <xf numFmtId="164" fontId="7" fillId="0" borderId="0" xfId="0" applyNumberFormat="1" applyFont="1" applyFill="1" applyBorder="1" applyAlignment="1">
      <alignment vertical="top"/>
    </xf>
    <xf numFmtId="164" fontId="7" fillId="0" borderId="1" xfId="0" applyNumberFormat="1" applyFont="1" applyFill="1" applyBorder="1" applyAlignment="1">
      <alignment vertical="top"/>
    </xf>
    <xf numFmtId="164" fontId="1" fillId="0" borderId="0" xfId="0" applyNumberFormat="1" applyFont="1" applyFill="1" applyBorder="1" applyAlignment="1">
      <alignment vertical="top" wrapText="1"/>
    </xf>
    <xf numFmtId="164" fontId="1" fillId="0" borderId="0" xfId="0" applyNumberFormat="1" applyFont="1" applyFill="1" applyBorder="1" applyAlignment="1">
      <alignment vertical="center"/>
    </xf>
    <xf numFmtId="164" fontId="8" fillId="0" borderId="0" xfId="0" applyNumberFormat="1" applyFont="1" applyFill="1" applyBorder="1" applyAlignment="1">
      <alignment vertical="top"/>
    </xf>
    <xf numFmtId="164" fontId="7" fillId="0" borderId="0" xfId="0" applyNumberFormat="1" applyFont="1" applyFill="1" applyBorder="1" applyAlignment="1">
      <alignment horizontal="left" vertical="top"/>
    </xf>
    <xf numFmtId="164" fontId="7" fillId="0" borderId="0"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7" fillId="0" borderId="0" xfId="0" applyNumberFormat="1" applyFont="1" applyFill="1" applyBorder="1" applyAlignment="1">
      <alignment vertical="center"/>
    </xf>
    <xf numFmtId="0" fontId="7" fillId="0" borderId="3" xfId="0" applyFont="1" applyFill="1" applyBorder="1" applyAlignment="1">
      <alignment horizontal="left" vertical="top"/>
    </xf>
    <xf numFmtId="0" fontId="1" fillId="0" borderId="3" xfId="0" applyFont="1" applyFill="1" applyBorder="1" applyAlignment="1">
      <alignment horizontal="left" vertical="top"/>
    </xf>
    <xf numFmtId="164" fontId="7" fillId="0" borderId="3" xfId="0" applyNumberFormat="1" applyFont="1" applyFill="1" applyBorder="1" applyAlignment="1">
      <alignment horizontal="left" vertical="top"/>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0" xfId="0" applyFont="1" applyFill="1" applyBorder="1" applyAlignment="1">
      <alignment horizontal="left" vertical="top" wrapText="1"/>
    </xf>
    <xf numFmtId="0" fontId="3" fillId="0" borderId="0" xfId="0" applyFont="1" applyFill="1" applyBorder="1" applyAlignment="1">
      <alignment horizontal="left"/>
    </xf>
    <xf numFmtId="0" fontId="1" fillId="0" borderId="3" xfId="0" applyFont="1" applyFill="1" applyBorder="1" applyAlignment="1">
      <alignment horizontal="left"/>
    </xf>
    <xf numFmtId="0" fontId="7" fillId="0" borderId="3" xfId="0" applyFont="1" applyFill="1" applyBorder="1" applyAlignment="1">
      <alignment horizontal="left"/>
    </xf>
    <xf numFmtId="0" fontId="8" fillId="0" borderId="0" xfId="0" applyFont="1" applyFill="1" applyBorder="1" applyAlignment="1">
      <alignment horizontal="left" vertical="top"/>
    </xf>
    <xf numFmtId="0" fontId="11" fillId="0" borderId="0" xfId="0" applyFont="1" applyFill="1" applyBorder="1" applyAlignment="1">
      <alignment horizontal="left" vertical="top"/>
    </xf>
    <xf numFmtId="164" fontId="1" fillId="0" borderId="0" xfId="0" applyNumberFormat="1" applyFont="1" applyFill="1" applyBorder="1" applyAlignment="1">
      <alignment horizontal="right" wrapText="1"/>
    </xf>
    <xf numFmtId="164" fontId="3" fillId="0" borderId="4" xfId="0" applyNumberFormat="1" applyFont="1" applyFill="1" applyBorder="1" applyAlignment="1">
      <alignment horizontal="right" wrapText="1"/>
    </xf>
    <xf numFmtId="164" fontId="3" fillId="0" borderId="0" xfId="0" applyNumberFormat="1" applyFont="1" applyFill="1" applyBorder="1" applyAlignment="1">
      <alignment horizontal="right" wrapText="1"/>
    </xf>
    <xf numFmtId="164" fontId="1" fillId="0" borderId="0" xfId="0" applyNumberFormat="1" applyFont="1" applyFill="1" applyBorder="1" applyAlignment="1">
      <alignment horizontal="right"/>
    </xf>
    <xf numFmtId="164" fontId="1" fillId="0" borderId="1" xfId="0" applyNumberFormat="1" applyFont="1" applyFill="1" applyBorder="1" applyAlignment="1">
      <alignment horizontal="right" wrapText="1"/>
    </xf>
    <xf numFmtId="164" fontId="8" fillId="0" borderId="5" xfId="0" applyNumberFormat="1" applyFont="1" applyFill="1" applyBorder="1" applyAlignment="1">
      <alignment horizontal="right"/>
    </xf>
    <xf numFmtId="164" fontId="8" fillId="0" borderId="0" xfId="0" applyNumberFormat="1" applyFont="1" applyFill="1" applyBorder="1" applyAlignment="1">
      <alignment horizontal="right"/>
    </xf>
    <xf numFmtId="164" fontId="7" fillId="0" borderId="0" xfId="0" applyNumberFormat="1" applyFont="1" applyFill="1" applyBorder="1" applyAlignment="1">
      <alignment horizontal="right"/>
    </xf>
    <xf numFmtId="164" fontId="7" fillId="0" borderId="1" xfId="0" applyNumberFormat="1" applyFont="1" applyFill="1" applyBorder="1" applyAlignment="1">
      <alignment horizontal="right"/>
    </xf>
    <xf numFmtId="164" fontId="8" fillId="0" borderId="2" xfId="0" applyNumberFormat="1" applyFont="1" applyFill="1" applyBorder="1" applyAlignment="1">
      <alignment horizontal="right"/>
    </xf>
    <xf numFmtId="164" fontId="3" fillId="0" borderId="0" xfId="0" applyNumberFormat="1" applyFont="1" applyFill="1" applyBorder="1" applyAlignment="1">
      <alignment horizontal="right"/>
    </xf>
    <xf numFmtId="164" fontId="8" fillId="0" borderId="3" xfId="0" applyNumberFormat="1" applyFont="1" applyFill="1" applyBorder="1" applyAlignment="1">
      <alignment horizontal="right"/>
    </xf>
    <xf numFmtId="164" fontId="3" fillId="0" borderId="4" xfId="0" applyNumberFormat="1" applyFont="1" applyFill="1" applyBorder="1" applyAlignment="1">
      <alignment horizontal="right"/>
    </xf>
    <xf numFmtId="164" fontId="3" fillId="0" borderId="5" xfId="0" applyNumberFormat="1" applyFont="1" applyFill="1" applyBorder="1" applyAlignment="1">
      <alignment horizontal="right"/>
    </xf>
    <xf numFmtId="164" fontId="3" fillId="0" borderId="3" xfId="0" applyNumberFormat="1" applyFont="1" applyFill="1" applyBorder="1" applyAlignment="1">
      <alignment horizontal="right" wrapText="1"/>
    </xf>
    <xf numFmtId="0" fontId="7" fillId="0" borderId="1" xfId="0" applyFont="1" applyFill="1" applyBorder="1" applyAlignment="1">
      <alignment horizontal="center" vertical="center"/>
    </xf>
    <xf numFmtId="0" fontId="4" fillId="0" borderId="3" xfId="0" applyFont="1" applyFill="1" applyBorder="1" applyAlignment="1">
      <alignment horizontal="left" vertical="top"/>
    </xf>
    <xf numFmtId="0" fontId="12" fillId="0" borderId="0" xfId="0" applyFont="1" applyFill="1" applyBorder="1" applyAlignment="1">
      <alignment vertical="top" wrapText="1"/>
    </xf>
    <xf numFmtId="0" fontId="12" fillId="0" borderId="0" xfId="0" applyFont="1" applyFill="1" applyBorder="1" applyAlignment="1">
      <alignment horizontal="left" vertical="top"/>
    </xf>
    <xf numFmtId="0" fontId="12" fillId="0" borderId="0" xfId="0" quotePrefix="1" applyFont="1" applyFill="1" applyBorder="1" applyAlignment="1">
      <alignment horizontal="center" vertical="top" wrapText="1"/>
    </xf>
    <xf numFmtId="0" fontId="12" fillId="0" borderId="0" xfId="0" applyFont="1" applyFill="1" applyBorder="1" applyAlignment="1">
      <alignment horizontal="left" vertical="top" wrapText="1"/>
    </xf>
    <xf numFmtId="0" fontId="7" fillId="0" borderId="1" xfId="0" applyFont="1" applyFill="1" applyBorder="1" applyAlignment="1">
      <alignment horizontal="center" vertical="center"/>
    </xf>
    <xf numFmtId="0" fontId="7" fillId="0" borderId="0" xfId="0" applyFont="1" applyFill="1" applyBorder="1" applyAlignment="1">
      <alignment horizontal="left" vertical="top" wrapText="1"/>
    </xf>
    <xf numFmtId="0" fontId="6" fillId="0" borderId="0" xfId="0" applyFont="1" applyFill="1" applyBorder="1" applyAlignment="1">
      <alignment horizontal="left"/>
    </xf>
    <xf numFmtId="0" fontId="4" fillId="0" borderId="3" xfId="0" applyFont="1" applyFill="1" applyBorder="1" applyAlignment="1">
      <alignment horizontal="left"/>
    </xf>
    <xf numFmtId="0" fontId="6" fillId="0" borderId="0" xfId="0" applyFont="1" applyFill="1" applyBorder="1" applyAlignment="1">
      <alignment vertical="center"/>
    </xf>
    <xf numFmtId="0" fontId="6" fillId="0" borderId="0" xfId="0" applyFont="1" applyFill="1" applyBorder="1" applyAlignment="1">
      <alignment horizontal="left" vertical="top"/>
    </xf>
    <xf numFmtId="0" fontId="6" fillId="0" borderId="0" xfId="0" applyFont="1" applyFill="1" applyBorder="1" applyAlignment="1">
      <alignment vertical="top"/>
    </xf>
    <xf numFmtId="0" fontId="7" fillId="0" borderId="0" xfId="0" quotePrefix="1" applyFont="1" applyFill="1" applyBorder="1" applyAlignment="1">
      <alignment horizontal="center" vertical="top" wrapText="1"/>
    </xf>
    <xf numFmtId="0" fontId="11" fillId="0" borderId="0" xfId="0" applyFont="1" applyFill="1" applyBorder="1" applyAlignment="1">
      <alignment horizontal="left" vertical="center"/>
    </xf>
    <xf numFmtId="0" fontId="3"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1" fillId="0" borderId="0" xfId="0" applyFont="1" applyFill="1" applyBorder="1" applyAlignment="1">
      <alignment horizontal="left" vertical="center" wrapText="1"/>
    </xf>
    <xf numFmtId="0" fontId="7" fillId="0" borderId="1" xfId="0" applyFont="1" applyFill="1" applyBorder="1" applyAlignment="1">
      <alignment horizontal="center" vertical="center"/>
    </xf>
    <xf numFmtId="0" fontId="14" fillId="0" borderId="0" xfId="0" applyFont="1" applyFill="1" applyBorder="1" applyAlignment="1">
      <alignment horizontal="left" vertical="top" wrapText="1"/>
    </xf>
    <xf numFmtId="0" fontId="10" fillId="0" borderId="0" xfId="0" applyFont="1" applyFill="1" applyBorder="1" applyAlignment="1">
      <alignment horizontal="center" vertical="center"/>
    </xf>
    <xf numFmtId="0" fontId="6" fillId="0" borderId="0" xfId="0" applyFont="1" applyFill="1" applyBorder="1" applyAlignment="1">
      <alignment horizontal="left" vertical="top" wrapText="1"/>
    </xf>
    <xf numFmtId="0" fontId="15" fillId="0" borderId="0" xfId="0" applyFont="1" applyFill="1" applyBorder="1" applyAlignment="1">
      <alignment horizontal="center" vertical="center"/>
    </xf>
    <xf numFmtId="0" fontId="8" fillId="0" borderId="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1085851</xdr:colOff>
      <xdr:row>2</xdr:row>
      <xdr:rowOff>276225</xdr:rowOff>
    </xdr:to>
    <xdr:pic>
      <xdr:nvPicPr>
        <xdr:cNvPr id="2" name="Picture 1" descr="emailsig"/>
        <xdr:cNvPicPr/>
      </xdr:nvPicPr>
      <xdr:blipFill>
        <a:blip xmlns:r="http://schemas.openxmlformats.org/officeDocument/2006/relationships" r:embed="rId1"/>
        <a:srcRect/>
        <a:stretch>
          <a:fillRect/>
        </a:stretch>
      </xdr:blipFill>
      <xdr:spPr bwMode="auto">
        <a:xfrm>
          <a:off x="47625" y="47625"/>
          <a:ext cx="1247776" cy="552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1085851</xdr:colOff>
      <xdr:row>2</xdr:row>
      <xdr:rowOff>276225</xdr:rowOff>
    </xdr:to>
    <xdr:pic>
      <xdr:nvPicPr>
        <xdr:cNvPr id="2" name="Picture 1" descr="emailsig"/>
        <xdr:cNvPicPr/>
      </xdr:nvPicPr>
      <xdr:blipFill>
        <a:blip xmlns:r="http://schemas.openxmlformats.org/officeDocument/2006/relationships" r:embed="rId1"/>
        <a:srcRect/>
        <a:stretch>
          <a:fillRect/>
        </a:stretch>
      </xdr:blipFill>
      <xdr:spPr bwMode="auto">
        <a:xfrm>
          <a:off x="47625" y="47625"/>
          <a:ext cx="1247776" cy="552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125"/>
  <sheetViews>
    <sheetView workbookViewId="0">
      <selection activeCell="L110" sqref="L110"/>
    </sheetView>
  </sheetViews>
  <sheetFormatPr defaultRowHeight="12.75" x14ac:dyDescent="0.2"/>
  <cols>
    <col min="1" max="1" width="3.6640625" style="3" customWidth="1"/>
    <col min="2" max="2" width="64.6640625" style="3" customWidth="1"/>
    <col min="3" max="3" width="1.83203125" style="3" customWidth="1"/>
    <col min="4" max="4" width="16.83203125" style="3" customWidth="1"/>
    <col min="5" max="5" width="1.83203125" style="3" customWidth="1"/>
    <col min="6" max="6" width="16.83203125" style="3" customWidth="1"/>
    <col min="7" max="7" width="3.83203125" style="3" customWidth="1"/>
    <col min="8" max="8" width="16.83203125" style="3" customWidth="1"/>
    <col min="9" max="9" width="3.1640625" style="3" customWidth="1"/>
    <col min="10" max="10" width="12.5" style="3" customWidth="1"/>
    <col min="11" max="11" width="12.5" style="3" bestFit="1" customWidth="1"/>
    <col min="12" max="12" width="11.33203125" style="3" bestFit="1" customWidth="1"/>
    <col min="13" max="16384" width="9.33203125" style="3"/>
  </cols>
  <sheetData>
    <row r="3" spans="1:9" ht="31.5" customHeight="1" x14ac:dyDescent="0.2"/>
    <row r="4" spans="1:9" ht="25.5" customHeight="1" x14ac:dyDescent="0.2">
      <c r="A4" s="78" t="s">
        <v>63</v>
      </c>
      <c r="B4" s="78"/>
      <c r="C4" s="78"/>
      <c r="D4" s="78"/>
      <c r="E4" s="78"/>
      <c r="F4" s="78"/>
      <c r="G4" s="78"/>
      <c r="H4" s="78"/>
      <c r="I4" s="78"/>
    </row>
    <row r="5" spans="1:9" x14ac:dyDescent="0.2">
      <c r="A5" s="5"/>
      <c r="B5" s="5"/>
      <c r="C5" s="5"/>
      <c r="D5" s="5"/>
      <c r="E5" s="5"/>
      <c r="F5" s="5"/>
      <c r="G5" s="5"/>
      <c r="H5" s="5"/>
    </row>
    <row r="6" spans="1:9" ht="55.5" customHeight="1" x14ac:dyDescent="0.2">
      <c r="A6" s="73" t="s">
        <v>70</v>
      </c>
      <c r="B6" s="73"/>
      <c r="C6" s="73"/>
      <c r="D6" s="73"/>
      <c r="E6" s="73"/>
      <c r="F6" s="73"/>
      <c r="G6" s="73"/>
      <c r="H6" s="73"/>
      <c r="I6" s="73"/>
    </row>
    <row r="7" spans="1:9" ht="6.95" customHeight="1" x14ac:dyDescent="0.2">
      <c r="A7" s="59"/>
      <c r="B7" s="59"/>
      <c r="C7" s="59"/>
      <c r="D7" s="59"/>
      <c r="E7" s="59"/>
      <c r="F7" s="59"/>
      <c r="G7" s="59"/>
      <c r="H7" s="59"/>
      <c r="I7" s="60"/>
    </row>
    <row r="8" spans="1:9" ht="13.5" x14ac:dyDescent="0.2">
      <c r="A8" s="77" t="s">
        <v>44</v>
      </c>
      <c r="B8" s="77"/>
      <c r="C8" s="59"/>
      <c r="D8" s="59"/>
      <c r="E8" s="59"/>
      <c r="F8" s="59"/>
      <c r="G8" s="59"/>
      <c r="H8" s="59"/>
      <c r="I8" s="60"/>
    </row>
    <row r="9" spans="1:9" ht="6" customHeight="1" x14ac:dyDescent="0.2">
      <c r="A9" s="59"/>
      <c r="B9" s="59"/>
      <c r="C9" s="59"/>
      <c r="D9" s="59"/>
      <c r="E9" s="59"/>
      <c r="F9" s="59"/>
      <c r="G9" s="59"/>
      <c r="H9" s="59"/>
      <c r="I9" s="60"/>
    </row>
    <row r="10" spans="1:9" ht="57" customHeight="1" x14ac:dyDescent="0.2">
      <c r="A10" s="61" t="s">
        <v>45</v>
      </c>
      <c r="B10" s="73" t="s">
        <v>144</v>
      </c>
      <c r="C10" s="73"/>
      <c r="D10" s="73"/>
      <c r="E10" s="73"/>
      <c r="F10" s="73"/>
      <c r="G10" s="73"/>
      <c r="H10" s="73"/>
      <c r="I10" s="73"/>
    </row>
    <row r="11" spans="1:9" ht="6" customHeight="1" x14ac:dyDescent="0.2">
      <c r="A11" s="59"/>
      <c r="B11" s="59"/>
      <c r="C11" s="59"/>
      <c r="D11" s="59"/>
      <c r="E11" s="59"/>
      <c r="F11" s="59"/>
      <c r="G11" s="59"/>
      <c r="H11" s="59"/>
      <c r="I11" s="60"/>
    </row>
    <row r="12" spans="1:9" ht="27.95" customHeight="1" x14ac:dyDescent="0.2">
      <c r="A12" s="61" t="s">
        <v>45</v>
      </c>
      <c r="B12" s="73" t="s">
        <v>67</v>
      </c>
      <c r="C12" s="73"/>
      <c r="D12" s="73"/>
      <c r="E12" s="73"/>
      <c r="F12" s="73"/>
      <c r="G12" s="73"/>
      <c r="H12" s="73"/>
      <c r="I12" s="73"/>
    </row>
    <row r="13" spans="1:9" ht="6" customHeight="1" x14ac:dyDescent="0.2">
      <c r="A13" s="59"/>
      <c r="B13" s="59"/>
      <c r="C13" s="59"/>
      <c r="D13" s="59"/>
      <c r="E13" s="59"/>
      <c r="F13" s="59"/>
      <c r="G13" s="59"/>
      <c r="H13" s="59"/>
      <c r="I13" s="60"/>
    </row>
    <row r="14" spans="1:9" ht="45.75" customHeight="1" x14ac:dyDescent="0.2">
      <c r="A14" s="61" t="s">
        <v>45</v>
      </c>
      <c r="B14" s="73" t="s">
        <v>69</v>
      </c>
      <c r="C14" s="73"/>
      <c r="D14" s="73"/>
      <c r="E14" s="73"/>
      <c r="F14" s="73"/>
      <c r="G14" s="73"/>
      <c r="H14" s="73"/>
      <c r="I14" s="73"/>
    </row>
    <row r="15" spans="1:9" ht="6" customHeight="1" x14ac:dyDescent="0.2">
      <c r="A15" s="59"/>
      <c r="B15" s="59"/>
      <c r="C15" s="59"/>
      <c r="D15" s="59"/>
      <c r="E15" s="59"/>
      <c r="F15" s="59"/>
      <c r="G15" s="59"/>
      <c r="H15" s="59"/>
      <c r="I15" s="60"/>
    </row>
    <row r="16" spans="1:9" ht="27.95" customHeight="1" x14ac:dyDescent="0.2">
      <c r="A16" s="61" t="s">
        <v>45</v>
      </c>
      <c r="B16" s="73" t="s">
        <v>134</v>
      </c>
      <c r="C16" s="73"/>
      <c r="D16" s="73"/>
      <c r="E16" s="73"/>
      <c r="F16" s="73"/>
      <c r="G16" s="73"/>
      <c r="H16" s="73"/>
      <c r="I16" s="73"/>
    </row>
    <row r="17" spans="1:9" ht="6" customHeight="1" x14ac:dyDescent="0.2">
      <c r="A17" s="61"/>
      <c r="B17" s="62"/>
      <c r="C17" s="62"/>
      <c r="D17" s="62"/>
      <c r="E17" s="62"/>
      <c r="F17" s="62"/>
      <c r="G17" s="62"/>
      <c r="H17" s="62"/>
      <c r="I17" s="60"/>
    </row>
    <row r="18" spans="1:9" ht="46.5" customHeight="1" x14ac:dyDescent="0.2">
      <c r="A18" s="61" t="s">
        <v>45</v>
      </c>
      <c r="B18" s="73" t="s">
        <v>68</v>
      </c>
      <c r="C18" s="73"/>
      <c r="D18" s="73"/>
      <c r="E18" s="73"/>
      <c r="F18" s="73"/>
      <c r="G18" s="73"/>
      <c r="H18" s="73"/>
      <c r="I18" s="73"/>
    </row>
    <row r="19" spans="1:9" ht="6" customHeight="1" x14ac:dyDescent="0.2">
      <c r="A19" s="59"/>
      <c r="B19" s="59"/>
      <c r="C19" s="59"/>
      <c r="D19" s="59"/>
      <c r="E19" s="59"/>
      <c r="F19" s="59"/>
      <c r="G19" s="59"/>
      <c r="H19" s="59"/>
      <c r="I19" s="60"/>
    </row>
    <row r="20" spans="1:9" ht="66" customHeight="1" x14ac:dyDescent="0.2">
      <c r="A20" s="61" t="s">
        <v>45</v>
      </c>
      <c r="B20" s="73" t="s">
        <v>139</v>
      </c>
      <c r="C20" s="73"/>
      <c r="D20" s="73"/>
      <c r="E20" s="73"/>
      <c r="F20" s="73"/>
      <c r="G20" s="73"/>
      <c r="H20" s="73"/>
      <c r="I20" s="73"/>
    </row>
    <row r="21" spans="1:9" ht="6" customHeight="1" x14ac:dyDescent="0.2">
      <c r="A21" s="59"/>
      <c r="B21" s="73"/>
      <c r="C21" s="73"/>
      <c r="D21" s="73"/>
      <c r="E21" s="73"/>
      <c r="F21" s="73"/>
      <c r="G21" s="73"/>
      <c r="H21" s="73"/>
      <c r="I21" s="60"/>
    </row>
    <row r="22" spans="1:9" ht="13.5" x14ac:dyDescent="0.2">
      <c r="A22" s="73" t="s">
        <v>66</v>
      </c>
      <c r="B22" s="73"/>
      <c r="C22" s="73"/>
      <c r="D22" s="73"/>
      <c r="E22" s="73"/>
      <c r="F22" s="73"/>
      <c r="G22" s="73"/>
      <c r="H22" s="73"/>
      <c r="I22" s="60"/>
    </row>
    <row r="23" spans="1:9" ht="12.75" customHeight="1" x14ac:dyDescent="0.2">
      <c r="A23" s="5"/>
      <c r="B23" s="36"/>
      <c r="C23" s="36"/>
      <c r="D23" s="36"/>
      <c r="E23" s="36"/>
      <c r="F23" s="36"/>
      <c r="G23" s="36"/>
      <c r="H23" s="36"/>
    </row>
    <row r="24" spans="1:9" s="18" customFormat="1" ht="15" customHeight="1" x14ac:dyDescent="0.2">
      <c r="A24" s="37" t="s">
        <v>31</v>
      </c>
    </row>
    <row r="25" spans="1:9" s="18" customFormat="1" ht="15" customHeight="1" thickBot="1" x14ac:dyDescent="0.25">
      <c r="A25" s="38" t="s">
        <v>62</v>
      </c>
      <c r="B25" s="39"/>
      <c r="C25" s="39"/>
      <c r="D25" s="39"/>
      <c r="E25" s="39"/>
      <c r="F25" s="39"/>
      <c r="G25" s="39"/>
      <c r="H25" s="39"/>
      <c r="I25" s="39"/>
    </row>
    <row r="26" spans="1:9" ht="8.1" customHeight="1" x14ac:dyDescent="0.2">
      <c r="A26" s="1"/>
    </row>
    <row r="27" spans="1:9" ht="12.75" customHeight="1" x14ac:dyDescent="0.2">
      <c r="A27" s="1"/>
      <c r="D27" s="76">
        <v>2018</v>
      </c>
      <c r="E27" s="76"/>
      <c r="F27" s="76"/>
      <c r="G27" s="4"/>
      <c r="H27" s="34">
        <v>2017</v>
      </c>
    </row>
    <row r="28" spans="1:9" ht="12.75" customHeight="1" x14ac:dyDescent="0.2">
      <c r="A28" s="5"/>
      <c r="B28" s="5"/>
      <c r="C28" s="5"/>
      <c r="D28" s="6" t="s">
        <v>20</v>
      </c>
      <c r="E28" s="6"/>
      <c r="F28" s="6" t="s">
        <v>21</v>
      </c>
      <c r="G28" s="6"/>
      <c r="H28" s="6" t="s">
        <v>21</v>
      </c>
    </row>
    <row r="29" spans="1:9" ht="12.75" customHeight="1" x14ac:dyDescent="0.2">
      <c r="A29" s="5"/>
      <c r="B29" s="5"/>
      <c r="C29" s="5"/>
      <c r="D29" s="6" t="s">
        <v>22</v>
      </c>
      <c r="E29" s="6"/>
      <c r="F29" s="6" t="s">
        <v>22</v>
      </c>
      <c r="G29" s="6"/>
      <c r="H29" s="6" t="s">
        <v>22</v>
      </c>
    </row>
    <row r="30" spans="1:9" ht="12.75" customHeight="1" x14ac:dyDescent="0.2">
      <c r="A30" s="72" t="s">
        <v>19</v>
      </c>
      <c r="B30" s="72"/>
      <c r="C30" s="2"/>
      <c r="D30" s="24"/>
      <c r="E30" s="24"/>
      <c r="F30" s="24"/>
      <c r="G30" s="24"/>
      <c r="H30" s="24"/>
    </row>
    <row r="31" spans="1:9" ht="12.75" customHeight="1" x14ac:dyDescent="0.2">
      <c r="B31" s="2" t="s">
        <v>0</v>
      </c>
      <c r="C31" s="2"/>
      <c r="D31" s="24">
        <v>61720730</v>
      </c>
      <c r="E31" s="42"/>
      <c r="F31" s="24">
        <v>61894425</v>
      </c>
      <c r="G31" s="42"/>
      <c r="H31" s="42">
        <v>59865825</v>
      </c>
    </row>
    <row r="32" spans="1:9" ht="12.75" customHeight="1" x14ac:dyDescent="0.2">
      <c r="B32" s="2" t="s">
        <v>1</v>
      </c>
      <c r="C32" s="2"/>
      <c r="D32" s="24">
        <v>1415960</v>
      </c>
      <c r="E32" s="42"/>
      <c r="F32" s="24">
        <v>1497169</v>
      </c>
      <c r="G32" s="42"/>
      <c r="H32" s="42">
        <v>1505085</v>
      </c>
    </row>
    <row r="33" spans="1:12" ht="12.75" customHeight="1" x14ac:dyDescent="0.2">
      <c r="B33" s="21" t="s">
        <v>51</v>
      </c>
      <c r="C33" s="2"/>
      <c r="D33" s="24">
        <v>779120</v>
      </c>
      <c r="E33" s="42"/>
      <c r="F33" s="42">
        <v>775557</v>
      </c>
      <c r="G33" s="42"/>
      <c r="H33" s="42">
        <f>4069566-3092015</f>
        <v>977551</v>
      </c>
    </row>
    <row r="34" spans="1:12" ht="12.75" customHeight="1" x14ac:dyDescent="0.2">
      <c r="B34" s="21" t="s">
        <v>40</v>
      </c>
      <c r="C34" s="2"/>
      <c r="D34" s="42">
        <v>6626320</v>
      </c>
      <c r="E34" s="42"/>
      <c r="F34" s="42">
        <f>9017039</f>
        <v>9017039</v>
      </c>
      <c r="G34" s="42"/>
      <c r="H34" s="42">
        <f>2687948+3629523+491918+570578+158997</f>
        <v>7538964</v>
      </c>
    </row>
    <row r="35" spans="1:12" ht="12.75" customHeight="1" thickBot="1" x14ac:dyDescent="0.25">
      <c r="A35" s="18"/>
      <c r="B35" s="19"/>
      <c r="C35" s="19"/>
      <c r="D35" s="43">
        <f>SUM(D31:D34)</f>
        <v>70542130</v>
      </c>
      <c r="E35" s="44"/>
      <c r="F35" s="43">
        <f>SUM(F31:F34)</f>
        <v>73184190</v>
      </c>
      <c r="G35" s="44"/>
      <c r="H35" s="43">
        <f>SUM(H31:H34)</f>
        <v>69887425</v>
      </c>
      <c r="J35" s="27"/>
    </row>
    <row r="36" spans="1:12" ht="8.1" customHeight="1" x14ac:dyDescent="0.2">
      <c r="A36" s="5"/>
      <c r="B36" s="5"/>
      <c r="C36" s="5"/>
      <c r="D36" s="42"/>
      <c r="E36" s="42"/>
      <c r="F36" s="42"/>
      <c r="G36" s="42"/>
      <c r="H36" s="42"/>
    </row>
    <row r="37" spans="1:12" ht="12.75" customHeight="1" x14ac:dyDescent="0.2">
      <c r="A37" s="13" t="s">
        <v>32</v>
      </c>
      <c r="B37" s="9"/>
      <c r="C37" s="9"/>
      <c r="D37" s="45"/>
      <c r="E37" s="45"/>
      <c r="F37" s="45"/>
      <c r="G37" s="45"/>
      <c r="H37" s="45"/>
    </row>
    <row r="38" spans="1:12" ht="12.75" customHeight="1" x14ac:dyDescent="0.2">
      <c r="B38" s="8" t="s">
        <v>2</v>
      </c>
      <c r="C38" s="8"/>
      <c r="D38" s="24">
        <v>11089491</v>
      </c>
      <c r="E38" s="24"/>
      <c r="F38" s="24">
        <v>11106860</v>
      </c>
      <c r="G38" s="42"/>
      <c r="H38" s="42">
        <v>11278523</v>
      </c>
    </row>
    <row r="39" spans="1:12" ht="12.75" customHeight="1" x14ac:dyDescent="0.2">
      <c r="B39" s="8" t="s">
        <v>3</v>
      </c>
      <c r="C39" s="8"/>
      <c r="D39" s="24">
        <v>13624419</v>
      </c>
      <c r="E39" s="24"/>
      <c r="F39" s="24">
        <v>13642240</v>
      </c>
      <c r="G39" s="42"/>
      <c r="H39" s="42">
        <v>13748529</v>
      </c>
    </row>
    <row r="40" spans="1:12" ht="12.75" customHeight="1" x14ac:dyDescent="0.2">
      <c r="B40" s="8" t="s">
        <v>4</v>
      </c>
      <c r="C40" s="8"/>
      <c r="D40" s="24">
        <v>13258603</v>
      </c>
      <c r="E40" s="24"/>
      <c r="F40" s="24">
        <v>16720065</v>
      </c>
      <c r="G40" s="42"/>
      <c r="H40" s="42">
        <v>15008064</v>
      </c>
    </row>
    <row r="41" spans="1:12" ht="12.75" customHeight="1" x14ac:dyDescent="0.2">
      <c r="B41" s="8" t="s">
        <v>5</v>
      </c>
      <c r="C41" s="8"/>
      <c r="D41" s="24">
        <v>9231951</v>
      </c>
      <c r="E41" s="24"/>
      <c r="F41" s="24">
        <v>9130499</v>
      </c>
      <c r="G41" s="42"/>
      <c r="H41" s="42">
        <v>8828151</v>
      </c>
    </row>
    <row r="42" spans="1:12" ht="12.75" customHeight="1" x14ac:dyDescent="0.2">
      <c r="B42" s="8" t="s">
        <v>6</v>
      </c>
      <c r="C42" s="8"/>
      <c r="D42" s="24">
        <v>358444</v>
      </c>
      <c r="E42" s="24"/>
      <c r="F42" s="24">
        <v>352418</v>
      </c>
      <c r="G42" s="42"/>
      <c r="H42" s="42">
        <v>356099</v>
      </c>
    </row>
    <row r="43" spans="1:12" ht="12.75" customHeight="1" x14ac:dyDescent="0.2">
      <c r="B43" s="8" t="s">
        <v>7</v>
      </c>
      <c r="C43" s="8"/>
      <c r="D43" s="24">
        <v>1182955</v>
      </c>
      <c r="E43" s="24"/>
      <c r="F43" s="24">
        <v>1124267</v>
      </c>
      <c r="G43" s="42"/>
      <c r="H43" s="42">
        <v>1105843</v>
      </c>
    </row>
    <row r="44" spans="1:12" ht="12.75" customHeight="1" x14ac:dyDescent="0.2">
      <c r="B44" s="8" t="s">
        <v>8</v>
      </c>
      <c r="C44" s="8"/>
      <c r="D44" s="24">
        <v>16158997</v>
      </c>
      <c r="E44" s="24"/>
      <c r="F44" s="24">
        <v>17552327</v>
      </c>
      <c r="G44" s="42"/>
      <c r="H44" s="42">
        <v>16387822</v>
      </c>
      <c r="J44" s="27"/>
      <c r="K44" s="27"/>
      <c r="L44" s="27"/>
    </row>
    <row r="45" spans="1:12" ht="12.75" customHeight="1" x14ac:dyDescent="0.2">
      <c r="B45" s="8" t="s">
        <v>9</v>
      </c>
      <c r="C45" s="8"/>
      <c r="D45" s="24">
        <v>1279390</v>
      </c>
      <c r="E45" s="24"/>
      <c r="F45" s="24">
        <v>1373170</v>
      </c>
      <c r="G45" s="42"/>
      <c r="H45" s="42">
        <v>1418339</v>
      </c>
    </row>
    <row r="46" spans="1:12" ht="12.75" customHeight="1" x14ac:dyDescent="0.2">
      <c r="B46" s="8" t="s">
        <v>23</v>
      </c>
      <c r="C46" s="8"/>
      <c r="D46" s="42">
        <v>4122180</v>
      </c>
      <c r="E46" s="42"/>
      <c r="F46" s="42">
        <v>5116477</v>
      </c>
      <c r="G46" s="42"/>
      <c r="H46" s="42">
        <f>4839600-598166</f>
        <v>4241434</v>
      </c>
      <c r="J46" s="27"/>
      <c r="K46" s="27"/>
      <c r="L46" s="27"/>
    </row>
    <row r="47" spans="1:12" ht="12.75" customHeight="1" x14ac:dyDescent="0.2">
      <c r="B47" s="8" t="s">
        <v>41</v>
      </c>
      <c r="C47" s="8"/>
      <c r="D47" s="42">
        <v>235700</v>
      </c>
      <c r="E47" s="42"/>
      <c r="F47" s="42">
        <v>363410</v>
      </c>
      <c r="G47" s="42"/>
      <c r="H47" s="42">
        <v>477414</v>
      </c>
      <c r="J47" s="27"/>
    </row>
    <row r="48" spans="1:12" ht="12.75" customHeight="1" thickBot="1" x14ac:dyDescent="0.25">
      <c r="B48" s="8"/>
      <c r="C48" s="8"/>
      <c r="D48" s="43">
        <f>SUM(D38:D47)</f>
        <v>70542130</v>
      </c>
      <c r="E48" s="44"/>
      <c r="F48" s="43">
        <f>SUM(F38:F47)</f>
        <v>76481733</v>
      </c>
      <c r="G48" s="44"/>
      <c r="H48" s="43">
        <f>SUM(H38:H47)</f>
        <v>72850218</v>
      </c>
    </row>
    <row r="49" spans="1:10" ht="8.1" customHeight="1" x14ac:dyDescent="0.2">
      <c r="B49" s="8"/>
      <c r="C49" s="8"/>
      <c r="D49" s="44"/>
      <c r="E49" s="44"/>
      <c r="F49" s="44"/>
      <c r="G49" s="44"/>
      <c r="H49" s="44"/>
    </row>
    <row r="50" spans="1:10" ht="12.75" customHeight="1" x14ac:dyDescent="0.2">
      <c r="B50" s="8" t="s">
        <v>42</v>
      </c>
      <c r="C50" s="8"/>
      <c r="D50" s="44">
        <f>+D35-D48</f>
        <v>0</v>
      </c>
      <c r="E50" s="44"/>
      <c r="F50" s="44">
        <f>+F35-F48</f>
        <v>-3297543</v>
      </c>
      <c r="G50" s="44"/>
      <c r="H50" s="44">
        <f>+H35-H48</f>
        <v>-2962793</v>
      </c>
    </row>
    <row r="51" spans="1:10" ht="8.1" customHeight="1" x14ac:dyDescent="0.2">
      <c r="B51" s="8"/>
      <c r="C51" s="8"/>
      <c r="D51" s="44"/>
      <c r="E51" s="44"/>
      <c r="F51" s="44"/>
      <c r="G51" s="44"/>
      <c r="H51" s="44"/>
    </row>
    <row r="52" spans="1:10" s="18" customFormat="1" ht="12.75" customHeight="1" x14ac:dyDescent="0.2">
      <c r="A52" s="3"/>
      <c r="B52" s="8" t="s">
        <v>43</v>
      </c>
      <c r="C52" s="8"/>
      <c r="D52" s="42">
        <v>0</v>
      </c>
      <c r="E52" s="42"/>
      <c r="F52" s="42">
        <v>5046721</v>
      </c>
      <c r="G52" s="42"/>
      <c r="H52" s="42">
        <v>4724262</v>
      </c>
      <c r="J52" s="27"/>
    </row>
    <row r="53" spans="1:10" ht="12.75" customHeight="1" x14ac:dyDescent="0.2">
      <c r="B53" s="8" t="s">
        <v>64</v>
      </c>
      <c r="C53" s="8"/>
      <c r="D53" s="46">
        <v>0</v>
      </c>
      <c r="E53" s="42"/>
      <c r="F53" s="46">
        <v>0</v>
      </c>
      <c r="G53" s="42"/>
      <c r="H53" s="46">
        <f>323581+228350</f>
        <v>551931</v>
      </c>
    </row>
    <row r="54" spans="1:10" ht="12.75" customHeight="1" x14ac:dyDescent="0.2">
      <c r="B54" s="8"/>
      <c r="C54" s="8"/>
      <c r="D54" s="42"/>
      <c r="E54" s="42"/>
      <c r="F54" s="42"/>
      <c r="G54" s="42"/>
      <c r="H54" s="42"/>
    </row>
    <row r="55" spans="1:10" ht="12.75" customHeight="1" thickBot="1" x14ac:dyDescent="0.25">
      <c r="A55" s="13" t="s">
        <v>33</v>
      </c>
      <c r="B55" s="16"/>
      <c r="C55" s="16"/>
      <c r="D55" s="47">
        <f>SUM(D50:D53)</f>
        <v>0</v>
      </c>
      <c r="E55" s="48"/>
      <c r="F55" s="47">
        <f>SUM(F50:F53)</f>
        <v>1749178</v>
      </c>
      <c r="G55" s="48"/>
      <c r="H55" s="47">
        <f>SUM(H50:H53)</f>
        <v>2313400</v>
      </c>
    </row>
    <row r="56" spans="1:10" ht="6" customHeight="1" thickTop="1" x14ac:dyDescent="0.2">
      <c r="A56" s="17"/>
      <c r="D56" s="27"/>
      <c r="E56" s="27"/>
      <c r="F56" s="27"/>
      <c r="G56" s="27"/>
      <c r="H56" s="27"/>
    </row>
    <row r="57" spans="1:10" ht="14.25" customHeight="1" x14ac:dyDescent="0.2">
      <c r="A57" s="17"/>
      <c r="D57" s="27"/>
      <c r="E57" s="27"/>
      <c r="F57" s="27"/>
      <c r="G57" s="27"/>
      <c r="H57" s="27"/>
    </row>
    <row r="58" spans="1:10" x14ac:dyDescent="0.2">
      <c r="A58" s="11" t="s">
        <v>30</v>
      </c>
      <c r="D58" s="27"/>
      <c r="E58" s="27"/>
      <c r="F58" s="27"/>
      <c r="G58" s="27"/>
      <c r="H58" s="27"/>
    </row>
    <row r="59" spans="1:10" ht="13.5" thickBot="1" x14ac:dyDescent="0.25">
      <c r="A59" s="58" t="s">
        <v>59</v>
      </c>
      <c r="B59" s="31"/>
      <c r="C59" s="31"/>
      <c r="D59" s="33"/>
      <c r="E59" s="33"/>
      <c r="F59" s="33"/>
      <c r="G59" s="33"/>
      <c r="H59" s="33"/>
      <c r="I59" s="31"/>
    </row>
    <row r="60" spans="1:10" ht="8.1" customHeight="1" x14ac:dyDescent="0.2">
      <c r="A60" s="7"/>
      <c r="D60" s="27"/>
      <c r="E60" s="27"/>
      <c r="F60" s="27"/>
      <c r="G60" s="27"/>
      <c r="H60" s="27"/>
    </row>
    <row r="61" spans="1:10" x14ac:dyDescent="0.2">
      <c r="A61" s="7"/>
      <c r="F61" s="29">
        <v>2018</v>
      </c>
      <c r="G61" s="30"/>
      <c r="H61" s="29">
        <v>2017</v>
      </c>
    </row>
    <row r="62" spans="1:10" x14ac:dyDescent="0.2">
      <c r="A62" s="7"/>
      <c r="F62" s="28" t="s">
        <v>22</v>
      </c>
      <c r="G62" s="28"/>
      <c r="H62" s="28" t="s">
        <v>22</v>
      </c>
    </row>
    <row r="63" spans="1:10" ht="12.75" customHeight="1" x14ac:dyDescent="0.2">
      <c r="A63" s="11" t="s">
        <v>24</v>
      </c>
      <c r="F63" s="28"/>
      <c r="G63" s="28"/>
      <c r="H63" s="28"/>
    </row>
    <row r="64" spans="1:10" ht="12.75" customHeight="1" x14ac:dyDescent="0.2">
      <c r="B64" s="8" t="s">
        <v>10</v>
      </c>
      <c r="C64" s="8"/>
      <c r="F64" s="22">
        <v>6666679</v>
      </c>
      <c r="G64" s="49"/>
      <c r="H64" s="49">
        <v>7587379</v>
      </c>
    </row>
    <row r="65" spans="1:8" ht="12.75" customHeight="1" x14ac:dyDescent="0.2">
      <c r="B65" s="8" t="s">
        <v>11</v>
      </c>
      <c r="C65" s="8"/>
      <c r="F65" s="22">
        <v>14737574</v>
      </c>
      <c r="G65" s="45"/>
      <c r="H65" s="49">
        <v>13205821</v>
      </c>
    </row>
    <row r="66" spans="1:8" ht="12.75" customHeight="1" x14ac:dyDescent="0.2">
      <c r="B66" s="8" t="s">
        <v>12</v>
      </c>
      <c r="C66" s="8"/>
      <c r="F66" s="22">
        <v>0</v>
      </c>
      <c r="G66" s="45"/>
      <c r="H66" s="49">
        <v>0</v>
      </c>
    </row>
    <row r="67" spans="1:8" ht="12.75" customHeight="1" x14ac:dyDescent="0.2">
      <c r="B67" s="14" t="s">
        <v>34</v>
      </c>
      <c r="C67" s="8"/>
      <c r="F67" s="23">
        <v>1388600</v>
      </c>
      <c r="G67" s="45"/>
      <c r="H67" s="50">
        <v>1499600</v>
      </c>
    </row>
    <row r="68" spans="1:8" s="18" customFormat="1" ht="12.75" customHeight="1" x14ac:dyDescent="0.2">
      <c r="B68" s="20"/>
      <c r="C68" s="20"/>
      <c r="F68" s="51">
        <f>SUM(F64:F67)</f>
        <v>22792853</v>
      </c>
      <c r="G68" s="52"/>
      <c r="H68" s="51">
        <f>SUM(H64:H67)</f>
        <v>22292800</v>
      </c>
    </row>
    <row r="69" spans="1:8" ht="8.1" customHeight="1" x14ac:dyDescent="0.2">
      <c r="A69" s="10"/>
      <c r="B69" s="10"/>
      <c r="C69" s="10"/>
      <c r="F69" s="49"/>
      <c r="G69" s="49"/>
      <c r="H69" s="49"/>
    </row>
    <row r="70" spans="1:8" ht="12.75" customHeight="1" x14ac:dyDescent="0.2">
      <c r="A70" s="11" t="s">
        <v>25</v>
      </c>
      <c r="F70" s="49"/>
      <c r="G70" s="49"/>
      <c r="H70" s="49"/>
    </row>
    <row r="71" spans="1:8" ht="12.75" customHeight="1" x14ac:dyDescent="0.2">
      <c r="B71" s="8" t="s">
        <v>13</v>
      </c>
      <c r="C71" s="8"/>
      <c r="F71" s="22">
        <v>8613592</v>
      </c>
      <c r="G71" s="49"/>
      <c r="H71" s="49">
        <v>9804968</v>
      </c>
    </row>
    <row r="72" spans="1:8" ht="12.75" customHeight="1" x14ac:dyDescent="0.2">
      <c r="B72" s="8" t="s">
        <v>14</v>
      </c>
      <c r="C72" s="8"/>
      <c r="F72" s="22">
        <v>874310</v>
      </c>
      <c r="G72" s="49"/>
      <c r="H72" s="49">
        <v>823653</v>
      </c>
    </row>
    <row r="73" spans="1:8" ht="12.75" customHeight="1" x14ac:dyDescent="0.2">
      <c r="B73" s="14" t="s">
        <v>26</v>
      </c>
      <c r="C73" s="8"/>
      <c r="F73" s="23">
        <v>51313044</v>
      </c>
      <c r="G73" s="49"/>
      <c r="H73" s="50">
        <v>52112408</v>
      </c>
    </row>
    <row r="74" spans="1:8" ht="12.75" customHeight="1" x14ac:dyDescent="0.2">
      <c r="B74" s="8"/>
      <c r="C74" s="8"/>
      <c r="F74" s="51">
        <f>SUM(F71:F73)</f>
        <v>60800946</v>
      </c>
      <c r="G74" s="48"/>
      <c r="H74" s="51">
        <f>SUM(H71:H73)</f>
        <v>62741029</v>
      </c>
    </row>
    <row r="75" spans="1:8" ht="8.1" customHeight="1" x14ac:dyDescent="0.2">
      <c r="A75" s="10"/>
      <c r="B75" s="10"/>
      <c r="C75" s="10"/>
      <c r="F75" s="49"/>
      <c r="G75" s="49"/>
      <c r="H75" s="49"/>
    </row>
    <row r="76" spans="1:8" ht="13.5" thickBot="1" x14ac:dyDescent="0.25">
      <c r="A76" s="12" t="s">
        <v>27</v>
      </c>
      <c r="B76" s="8"/>
      <c r="C76" s="8"/>
      <c r="F76" s="53">
        <f>+F74-F68</f>
        <v>38008093</v>
      </c>
      <c r="G76" s="48"/>
      <c r="H76" s="53">
        <f>+H74-H68</f>
        <v>40448229</v>
      </c>
    </row>
    <row r="77" spans="1:8" ht="8.1" customHeight="1" x14ac:dyDescent="0.2">
      <c r="A77" s="8"/>
      <c r="B77" s="8"/>
      <c r="C77" s="8"/>
      <c r="F77" s="49"/>
      <c r="G77" s="49"/>
      <c r="H77" s="49"/>
    </row>
    <row r="78" spans="1:8" x14ac:dyDescent="0.2">
      <c r="A78" s="12" t="s">
        <v>28</v>
      </c>
      <c r="B78" s="8"/>
      <c r="C78" s="8"/>
      <c r="F78" s="49"/>
      <c r="G78" s="49"/>
      <c r="H78" s="49"/>
    </row>
    <row r="79" spans="1:8" ht="12.75" customHeight="1" x14ac:dyDescent="0.2">
      <c r="B79" s="14" t="s">
        <v>35</v>
      </c>
      <c r="C79" s="8"/>
      <c r="F79" s="22">
        <v>82859538</v>
      </c>
      <c r="G79" s="49"/>
      <c r="H79" s="49">
        <v>78435348</v>
      </c>
    </row>
    <row r="80" spans="1:8" ht="12.75" customHeight="1" x14ac:dyDescent="0.2">
      <c r="B80" s="8" t="s">
        <v>15</v>
      </c>
      <c r="C80" s="8"/>
      <c r="F80" s="22">
        <v>0</v>
      </c>
      <c r="G80" s="49"/>
      <c r="H80" s="49">
        <v>0</v>
      </c>
    </row>
    <row r="81" spans="1:8" ht="12.75" customHeight="1" x14ac:dyDescent="0.2">
      <c r="B81" s="8" t="s">
        <v>16</v>
      </c>
      <c r="C81" s="8"/>
      <c r="F81" s="22">
        <v>244522</v>
      </c>
      <c r="G81" s="49"/>
      <c r="H81" s="49">
        <v>256565</v>
      </c>
    </row>
    <row r="82" spans="1:8" ht="12.75" customHeight="1" x14ac:dyDescent="0.2">
      <c r="B82" s="8" t="s">
        <v>39</v>
      </c>
      <c r="C82" s="8"/>
      <c r="F82" s="23">
        <v>229413</v>
      </c>
      <c r="G82" s="49"/>
      <c r="H82" s="50">
        <v>223966</v>
      </c>
    </row>
    <row r="83" spans="1:8" ht="12.75" customHeight="1" thickBot="1" x14ac:dyDescent="0.25">
      <c r="B83" s="8"/>
      <c r="C83" s="8"/>
      <c r="F83" s="54">
        <f>SUM(F79:F82)</f>
        <v>83333473</v>
      </c>
      <c r="G83" s="45"/>
      <c r="H83" s="54">
        <f>SUM(H79:H82)</f>
        <v>78915879</v>
      </c>
    </row>
    <row r="84" spans="1:8" ht="8.1" customHeight="1" x14ac:dyDescent="0.2">
      <c r="B84" s="8"/>
      <c r="C84" s="8"/>
      <c r="F84" s="45"/>
      <c r="G84" s="45"/>
      <c r="H84" s="45"/>
    </row>
    <row r="85" spans="1:8" ht="13.5" thickBot="1" x14ac:dyDescent="0.25">
      <c r="A85" s="12" t="s">
        <v>29</v>
      </c>
      <c r="B85" s="8"/>
      <c r="C85" s="8"/>
      <c r="F85" s="55">
        <f>+F83-F76</f>
        <v>45325380</v>
      </c>
      <c r="G85" s="45"/>
      <c r="H85" s="55">
        <f>+H83-H76</f>
        <v>38467650</v>
      </c>
    </row>
    <row r="86" spans="1:8" ht="8.1" customHeight="1" thickTop="1" x14ac:dyDescent="0.2">
      <c r="A86" s="12"/>
      <c r="B86" s="8"/>
      <c r="C86" s="8"/>
      <c r="F86" s="49"/>
      <c r="G86" s="49"/>
      <c r="H86" s="49"/>
    </row>
    <row r="87" spans="1:8" x14ac:dyDescent="0.2">
      <c r="B87" s="14" t="s">
        <v>46</v>
      </c>
      <c r="C87" s="8"/>
      <c r="F87" s="22">
        <v>5887094</v>
      </c>
      <c r="G87" s="49"/>
      <c r="H87" s="49">
        <v>8380585</v>
      </c>
    </row>
    <row r="88" spans="1:8" x14ac:dyDescent="0.2">
      <c r="B88" s="14" t="s">
        <v>36</v>
      </c>
      <c r="C88" s="8"/>
      <c r="F88" s="22">
        <v>4150000</v>
      </c>
      <c r="G88" s="49"/>
      <c r="H88" s="49">
        <v>0</v>
      </c>
    </row>
    <row r="89" spans="1:8" x14ac:dyDescent="0.2">
      <c r="B89" s="21" t="s">
        <v>37</v>
      </c>
      <c r="C89" s="2"/>
      <c r="F89" s="22">
        <v>3523595</v>
      </c>
      <c r="G89" s="49"/>
      <c r="H89" s="49">
        <v>3239515</v>
      </c>
    </row>
    <row r="90" spans="1:8" x14ac:dyDescent="0.2">
      <c r="B90" s="2" t="s">
        <v>17</v>
      </c>
      <c r="C90" s="2"/>
      <c r="F90" s="22">
        <v>-299700</v>
      </c>
      <c r="G90" s="49"/>
      <c r="H90" s="49">
        <v>-349600</v>
      </c>
    </row>
    <row r="91" spans="1:8" x14ac:dyDescent="0.2">
      <c r="B91" s="21" t="s">
        <v>38</v>
      </c>
      <c r="C91" s="2"/>
      <c r="F91" s="22">
        <v>-700709</v>
      </c>
      <c r="G91" s="49"/>
      <c r="H91" s="49">
        <v>-947283</v>
      </c>
    </row>
    <row r="92" spans="1:8" x14ac:dyDescent="0.2">
      <c r="B92" s="2" t="s">
        <v>18</v>
      </c>
      <c r="C92" s="2"/>
      <c r="F92" s="23">
        <v>32765100</v>
      </c>
      <c r="G92" s="49"/>
      <c r="H92" s="50">
        <v>28144433</v>
      </c>
    </row>
    <row r="93" spans="1:8" x14ac:dyDescent="0.2">
      <c r="B93" s="2"/>
      <c r="C93" s="2"/>
      <c r="F93" s="51">
        <f>SUM(F87:F92)</f>
        <v>45325380</v>
      </c>
      <c r="G93" s="48"/>
      <c r="H93" s="51">
        <f>SUM(H87:H92)</f>
        <v>38467650</v>
      </c>
    </row>
    <row r="94" spans="1:8" x14ac:dyDescent="0.2">
      <c r="B94" s="2"/>
      <c r="C94" s="2"/>
      <c r="F94" s="26"/>
      <c r="G94" s="26"/>
      <c r="H94" s="26"/>
    </row>
    <row r="95" spans="1:8" x14ac:dyDescent="0.2">
      <c r="B95" s="2"/>
      <c r="C95" s="2"/>
      <c r="F95" s="26"/>
      <c r="G95" s="26"/>
      <c r="H95" s="26"/>
    </row>
    <row r="96" spans="1:8" x14ac:dyDescent="0.2">
      <c r="A96" s="40" t="s">
        <v>57</v>
      </c>
      <c r="B96" s="2"/>
      <c r="C96" s="2"/>
      <c r="F96" s="26"/>
      <c r="G96" s="26"/>
      <c r="H96" s="26"/>
    </row>
    <row r="97" spans="1:9" ht="13.5" thickBot="1" x14ac:dyDescent="0.25">
      <c r="A97" s="58" t="s">
        <v>59</v>
      </c>
      <c r="B97" s="31"/>
      <c r="C97" s="31"/>
      <c r="D97" s="33"/>
      <c r="E97" s="33"/>
      <c r="F97" s="33"/>
      <c r="G97" s="33"/>
      <c r="H97" s="33"/>
      <c r="I97" s="31"/>
    </row>
    <row r="98" spans="1:9" ht="8.1" customHeight="1" x14ac:dyDescent="0.2">
      <c r="A98" s="1"/>
      <c r="D98" s="27"/>
      <c r="E98" s="27"/>
      <c r="F98" s="27"/>
      <c r="G98" s="27"/>
      <c r="H98" s="27"/>
    </row>
    <row r="99" spans="1:9" x14ac:dyDescent="0.2">
      <c r="A99" s="1"/>
      <c r="D99" s="4"/>
      <c r="E99" s="4"/>
      <c r="F99" s="35">
        <v>2018</v>
      </c>
      <c r="G99" s="4"/>
      <c r="H99" s="57">
        <v>2017</v>
      </c>
    </row>
    <row r="100" spans="1:9" x14ac:dyDescent="0.2">
      <c r="A100" s="5"/>
      <c r="B100" s="5"/>
      <c r="C100" s="5"/>
      <c r="D100" s="6"/>
      <c r="E100" s="6"/>
      <c r="F100" s="6" t="s">
        <v>21</v>
      </c>
      <c r="G100" s="6"/>
      <c r="H100" s="6" t="s">
        <v>21</v>
      </c>
    </row>
    <row r="101" spans="1:9" x14ac:dyDescent="0.2">
      <c r="A101" s="5"/>
      <c r="B101" s="5"/>
      <c r="C101" s="5"/>
      <c r="D101" s="6"/>
      <c r="E101" s="6"/>
      <c r="F101" s="6" t="s">
        <v>22</v>
      </c>
      <c r="G101" s="6"/>
      <c r="H101" s="6" t="s">
        <v>22</v>
      </c>
    </row>
    <row r="102" spans="1:9" x14ac:dyDescent="0.2">
      <c r="A102" s="72" t="s">
        <v>19</v>
      </c>
      <c r="B102" s="72"/>
      <c r="C102" s="2"/>
      <c r="D102" s="24"/>
      <c r="E102" s="24"/>
      <c r="F102" s="24"/>
      <c r="G102" s="24"/>
      <c r="H102" s="24"/>
    </row>
    <row r="103" spans="1:9" x14ac:dyDescent="0.2">
      <c r="B103" s="21" t="s">
        <v>50</v>
      </c>
      <c r="C103" s="2"/>
      <c r="D103" s="24"/>
      <c r="E103" s="24"/>
      <c r="F103" s="42">
        <v>4375386</v>
      </c>
      <c r="G103" s="42"/>
      <c r="H103" s="42">
        <v>3092015</v>
      </c>
    </row>
    <row r="104" spans="1:9" x14ac:dyDescent="0.2">
      <c r="B104" s="21" t="s">
        <v>138</v>
      </c>
      <c r="C104" s="2"/>
      <c r="D104" s="24"/>
      <c r="E104" s="24"/>
      <c r="F104" s="46">
        <v>300000</v>
      </c>
      <c r="G104" s="42"/>
      <c r="H104" s="46">
        <v>0</v>
      </c>
    </row>
    <row r="105" spans="1:9" ht="13.5" thickBot="1" x14ac:dyDescent="0.25">
      <c r="B105" s="21"/>
      <c r="C105" s="2"/>
      <c r="D105" s="24"/>
      <c r="E105" s="24"/>
      <c r="F105" s="43">
        <f>SUM(F103:F104)</f>
        <v>4675386</v>
      </c>
      <c r="G105" s="42"/>
      <c r="H105" s="43">
        <f>SUM(H103:H104)</f>
        <v>3092015</v>
      </c>
    </row>
    <row r="106" spans="1:9" ht="8.1" customHeight="1" x14ac:dyDescent="0.2">
      <c r="B106" s="2"/>
      <c r="C106" s="2"/>
      <c r="F106" s="48"/>
      <c r="G106" s="48"/>
      <c r="H106" s="48"/>
    </row>
    <row r="107" spans="1:9" x14ac:dyDescent="0.2">
      <c r="A107" s="13" t="s">
        <v>32</v>
      </c>
      <c r="B107" s="9"/>
      <c r="C107" s="9"/>
      <c r="D107" s="25"/>
      <c r="E107" s="25"/>
      <c r="F107" s="45"/>
      <c r="G107" s="45"/>
      <c r="H107" s="45"/>
    </row>
    <row r="108" spans="1:9" x14ac:dyDescent="0.2">
      <c r="B108" s="14" t="s">
        <v>52</v>
      </c>
      <c r="C108" s="8"/>
      <c r="D108" s="24"/>
      <c r="E108" s="24"/>
      <c r="F108" s="42">
        <f>2337233+1167271</f>
        <v>3504504</v>
      </c>
      <c r="G108" s="42"/>
      <c r="H108" s="42">
        <v>319578</v>
      </c>
    </row>
    <row r="109" spans="1:9" x14ac:dyDescent="0.2">
      <c r="B109" s="14" t="s">
        <v>61</v>
      </c>
      <c r="C109" s="8"/>
      <c r="D109" s="24"/>
      <c r="E109" s="24"/>
      <c r="F109" s="42">
        <v>1728858</v>
      </c>
      <c r="G109" s="42"/>
      <c r="H109" s="42">
        <v>2716425</v>
      </c>
    </row>
    <row r="110" spans="1:9" x14ac:dyDescent="0.2">
      <c r="B110" s="14" t="s">
        <v>53</v>
      </c>
      <c r="C110" s="8"/>
      <c r="D110" s="24"/>
      <c r="E110" s="24"/>
      <c r="F110" s="42">
        <v>1403042</v>
      </c>
      <c r="G110" s="42"/>
      <c r="H110" s="42">
        <v>1134627</v>
      </c>
    </row>
    <row r="111" spans="1:9" x14ac:dyDescent="0.2">
      <c r="B111" s="14" t="s">
        <v>54</v>
      </c>
      <c r="C111" s="8"/>
      <c r="D111" s="24"/>
      <c r="E111" s="24"/>
      <c r="F111" s="42">
        <v>1061170</v>
      </c>
      <c r="G111" s="42"/>
      <c r="H111" s="42">
        <v>2293487</v>
      </c>
    </row>
    <row r="112" spans="1:9" x14ac:dyDescent="0.2">
      <c r="B112" s="14" t="s">
        <v>55</v>
      </c>
      <c r="C112" s="8"/>
      <c r="D112" s="24"/>
      <c r="E112" s="24"/>
      <c r="F112" s="42">
        <v>1422709</v>
      </c>
      <c r="G112" s="42"/>
      <c r="H112" s="42">
        <v>663248</v>
      </c>
    </row>
    <row r="113" spans="1:9" x14ac:dyDescent="0.2">
      <c r="B113" s="14" t="s">
        <v>56</v>
      </c>
      <c r="C113" s="8"/>
      <c r="D113" s="24"/>
      <c r="E113" s="24"/>
      <c r="F113" s="42">
        <v>190951</v>
      </c>
      <c r="G113" s="42"/>
      <c r="H113" s="42">
        <v>57527</v>
      </c>
    </row>
    <row r="114" spans="1:9" x14ac:dyDescent="0.2">
      <c r="B114" s="14" t="s">
        <v>58</v>
      </c>
      <c r="C114" s="8"/>
      <c r="D114" s="24"/>
      <c r="E114" s="24"/>
      <c r="F114" s="46">
        <v>159677</v>
      </c>
      <c r="G114" s="42"/>
      <c r="H114" s="46">
        <v>217280</v>
      </c>
    </row>
    <row r="115" spans="1:9" ht="13.5" thickBot="1" x14ac:dyDescent="0.25">
      <c r="B115" s="2"/>
      <c r="C115" s="2"/>
      <c r="F115" s="56">
        <f>SUM(F108:F114)</f>
        <v>9470911</v>
      </c>
      <c r="G115" s="48"/>
      <c r="H115" s="56">
        <f>SUM(H108:H114)</f>
        <v>7402172</v>
      </c>
    </row>
    <row r="116" spans="1:9" x14ac:dyDescent="0.2">
      <c r="B116" s="2"/>
      <c r="C116" s="2"/>
      <c r="F116" s="44"/>
      <c r="G116" s="48"/>
      <c r="H116" s="44"/>
    </row>
    <row r="117" spans="1:9" x14ac:dyDescent="0.2">
      <c r="B117" s="2"/>
      <c r="C117" s="2"/>
      <c r="F117" s="26"/>
      <c r="G117" s="26"/>
      <c r="H117" s="26"/>
    </row>
    <row r="118" spans="1:9" x14ac:dyDescent="0.2">
      <c r="A118" s="40" t="s">
        <v>47</v>
      </c>
      <c r="B118" s="2"/>
      <c r="C118" s="2"/>
      <c r="F118" s="26"/>
      <c r="G118" s="26"/>
      <c r="H118" s="26"/>
    </row>
    <row r="119" spans="1:9" x14ac:dyDescent="0.2">
      <c r="B119" s="2"/>
      <c r="C119" s="2"/>
      <c r="F119" s="26"/>
      <c r="G119" s="26"/>
      <c r="H119" s="26"/>
    </row>
    <row r="120" spans="1:9" ht="57" customHeight="1" x14ac:dyDescent="0.2">
      <c r="A120" s="74" t="s">
        <v>65</v>
      </c>
      <c r="B120" s="74"/>
      <c r="C120" s="74"/>
      <c r="D120" s="74"/>
      <c r="E120" s="74"/>
      <c r="F120" s="74"/>
      <c r="G120" s="74"/>
      <c r="H120" s="74"/>
      <c r="I120" s="74"/>
    </row>
    <row r="121" spans="1:9" x14ac:dyDescent="0.2">
      <c r="A121" s="10"/>
      <c r="B121" s="10"/>
      <c r="C121" s="10"/>
      <c r="D121" s="10"/>
      <c r="E121" s="10"/>
      <c r="F121" s="10"/>
      <c r="G121" s="10"/>
      <c r="H121" s="10"/>
      <c r="I121" s="10"/>
    </row>
    <row r="122" spans="1:9" ht="15" x14ac:dyDescent="0.2">
      <c r="A122" s="75" t="s">
        <v>48</v>
      </c>
      <c r="B122" s="75"/>
      <c r="C122" s="75"/>
      <c r="D122" s="75"/>
      <c r="E122" s="75"/>
      <c r="F122" s="75"/>
      <c r="G122" s="75"/>
      <c r="H122" s="75"/>
      <c r="I122" s="75"/>
    </row>
    <row r="123" spans="1:9" ht="15" x14ac:dyDescent="0.2">
      <c r="A123" s="71" t="s">
        <v>49</v>
      </c>
      <c r="B123" s="71"/>
      <c r="C123" s="71"/>
      <c r="D123" s="71"/>
      <c r="E123" s="71"/>
      <c r="F123" s="71"/>
      <c r="G123" s="71"/>
      <c r="H123" s="71"/>
      <c r="I123" s="41"/>
    </row>
    <row r="125" spans="1:9" x14ac:dyDescent="0.2">
      <c r="A125" s="3" t="s">
        <v>60</v>
      </c>
    </row>
  </sheetData>
  <mergeCells count="17">
    <mergeCell ref="A8:B8"/>
    <mergeCell ref="B21:H21"/>
    <mergeCell ref="A22:H22"/>
    <mergeCell ref="A4:I4"/>
    <mergeCell ref="A6:I6"/>
    <mergeCell ref="B10:I10"/>
    <mergeCell ref="B12:I12"/>
    <mergeCell ref="A123:H123"/>
    <mergeCell ref="A102:B102"/>
    <mergeCell ref="B14:I14"/>
    <mergeCell ref="B16:I16"/>
    <mergeCell ref="B18:I18"/>
    <mergeCell ref="B20:I20"/>
    <mergeCell ref="A120:I120"/>
    <mergeCell ref="A122:I122"/>
    <mergeCell ref="A30:B30"/>
    <mergeCell ref="D27:F27"/>
  </mergeCells>
  <printOptions horizontalCentered="1"/>
  <pageMargins left="0.31496062992125984" right="0.31496062992125984" top="0.19685039370078741" bottom="0.19685039370078741" header="0.31496062992125984" footer="0.15748031496062992"/>
  <pageSetup scale="83" fitToHeight="2" orientation="portrait" r:id="rId1"/>
  <headerFooter>
    <oddFooter>&amp;R&amp;"Arial,Regular"&amp;9&amp;P</oddFooter>
  </headerFooter>
  <rowBreaks count="1" manualBreakCount="1">
    <brk id="5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126"/>
  <sheetViews>
    <sheetView tabSelected="1" workbookViewId="0">
      <selection activeCell="F104" sqref="F104"/>
    </sheetView>
  </sheetViews>
  <sheetFormatPr defaultRowHeight="12.75" x14ac:dyDescent="0.2"/>
  <cols>
    <col min="1" max="1" width="3.6640625" style="3" customWidth="1"/>
    <col min="2" max="2" width="64.6640625" style="3" customWidth="1"/>
    <col min="3" max="3" width="1.83203125" style="3" customWidth="1"/>
    <col min="4" max="4" width="16.83203125" style="3" customWidth="1"/>
    <col min="5" max="5" width="1.83203125" style="3" customWidth="1"/>
    <col min="6" max="6" width="16.83203125" style="3" customWidth="1"/>
    <col min="7" max="7" width="3.83203125" style="3" customWidth="1"/>
    <col min="8" max="8" width="16.83203125" style="3" customWidth="1"/>
    <col min="9" max="9" width="2.83203125" style="3" customWidth="1"/>
    <col min="10" max="10" width="12.5" style="3" customWidth="1"/>
    <col min="11" max="16384" width="9.33203125" style="3"/>
  </cols>
  <sheetData>
    <row r="3" spans="1:9" ht="31.5" customHeight="1" x14ac:dyDescent="0.2"/>
    <row r="4" spans="1:9" ht="25.5" customHeight="1" x14ac:dyDescent="0.2">
      <c r="A4" s="80" t="s">
        <v>127</v>
      </c>
      <c r="B4" s="80"/>
      <c r="C4" s="80"/>
      <c r="D4" s="80"/>
      <c r="E4" s="80"/>
      <c r="F4" s="80"/>
      <c r="G4" s="80"/>
      <c r="H4" s="80"/>
      <c r="I4" s="80"/>
    </row>
    <row r="5" spans="1:9" x14ac:dyDescent="0.2">
      <c r="A5" s="5"/>
      <c r="B5" s="5"/>
      <c r="C5" s="5"/>
      <c r="D5" s="5"/>
      <c r="E5" s="5"/>
      <c r="F5" s="5"/>
      <c r="G5" s="5"/>
      <c r="H5" s="5"/>
    </row>
    <row r="6" spans="1:9" ht="56.25" customHeight="1" x14ac:dyDescent="0.2">
      <c r="A6" s="74" t="s">
        <v>135</v>
      </c>
      <c r="B6" s="74"/>
      <c r="C6" s="74"/>
      <c r="D6" s="74"/>
      <c r="E6" s="74"/>
      <c r="F6" s="74"/>
      <c r="G6" s="74"/>
      <c r="H6" s="74"/>
      <c r="I6" s="74"/>
    </row>
    <row r="7" spans="1:9" ht="6.95" customHeight="1" x14ac:dyDescent="0.2">
      <c r="A7" s="5"/>
      <c r="B7" s="5"/>
      <c r="C7" s="5"/>
      <c r="D7" s="5"/>
      <c r="E7" s="5"/>
      <c r="F7" s="5"/>
      <c r="G7" s="5"/>
      <c r="H7" s="5"/>
    </row>
    <row r="8" spans="1:9" x14ac:dyDescent="0.2">
      <c r="A8" s="81" t="s">
        <v>71</v>
      </c>
      <c r="B8" s="81"/>
      <c r="C8" s="5"/>
      <c r="D8" s="5"/>
      <c r="E8" s="5"/>
      <c r="F8" s="5"/>
      <c r="G8" s="5"/>
      <c r="H8" s="5"/>
    </row>
    <row r="9" spans="1:9" ht="6.95" customHeight="1" x14ac:dyDescent="0.2">
      <c r="A9" s="5"/>
      <c r="B9" s="5"/>
      <c r="C9" s="5"/>
      <c r="D9" s="5"/>
      <c r="E9" s="5"/>
      <c r="F9" s="5"/>
      <c r="G9" s="5"/>
      <c r="H9" s="5"/>
    </row>
    <row r="10" spans="1:9" ht="63.75" customHeight="1" x14ac:dyDescent="0.2">
      <c r="A10" s="70" t="s">
        <v>45</v>
      </c>
      <c r="B10" s="74" t="s">
        <v>143</v>
      </c>
      <c r="C10" s="74"/>
      <c r="D10" s="74"/>
      <c r="E10" s="74"/>
      <c r="F10" s="74"/>
      <c r="G10" s="74"/>
      <c r="H10" s="74"/>
      <c r="I10" s="74"/>
    </row>
    <row r="11" spans="1:9" ht="6.75" customHeight="1" x14ac:dyDescent="0.2">
      <c r="A11" s="5"/>
      <c r="B11" s="5"/>
      <c r="C11" s="5"/>
      <c r="D11" s="5"/>
      <c r="E11" s="5"/>
      <c r="F11" s="5"/>
      <c r="G11" s="5"/>
      <c r="H11" s="5"/>
    </row>
    <row r="12" spans="1:9" ht="25.5" customHeight="1" x14ac:dyDescent="0.2">
      <c r="A12" s="70" t="s">
        <v>45</v>
      </c>
      <c r="B12" s="74" t="s">
        <v>137</v>
      </c>
      <c r="C12" s="74"/>
      <c r="D12" s="74"/>
      <c r="E12" s="74"/>
      <c r="F12" s="74"/>
      <c r="G12" s="74"/>
      <c r="H12" s="74"/>
      <c r="I12" s="74"/>
    </row>
    <row r="13" spans="1:9" ht="6.95" customHeight="1" x14ac:dyDescent="0.2">
      <c r="A13" s="5"/>
      <c r="B13" s="5"/>
      <c r="C13" s="5"/>
      <c r="D13" s="5"/>
      <c r="E13" s="5"/>
      <c r="F13" s="5"/>
      <c r="G13" s="5"/>
      <c r="H13" s="5"/>
    </row>
    <row r="14" spans="1:9" ht="51" customHeight="1" x14ac:dyDescent="0.2">
      <c r="A14" s="70" t="s">
        <v>45</v>
      </c>
      <c r="B14" s="74" t="s">
        <v>140</v>
      </c>
      <c r="C14" s="74"/>
      <c r="D14" s="74"/>
      <c r="E14" s="74"/>
      <c r="F14" s="74"/>
      <c r="G14" s="74"/>
      <c r="H14" s="74"/>
      <c r="I14" s="74"/>
    </row>
    <row r="15" spans="1:9" ht="6.95" customHeight="1" x14ac:dyDescent="0.2">
      <c r="A15" s="5"/>
      <c r="B15" s="5"/>
      <c r="C15" s="5"/>
      <c r="D15" s="5"/>
      <c r="E15" s="5"/>
      <c r="F15" s="5"/>
      <c r="G15" s="5"/>
      <c r="H15" s="5"/>
    </row>
    <row r="16" spans="1:9" ht="39.75" customHeight="1" x14ac:dyDescent="0.2">
      <c r="A16" s="70" t="s">
        <v>45</v>
      </c>
      <c r="B16" s="74" t="s">
        <v>141</v>
      </c>
      <c r="C16" s="74"/>
      <c r="D16" s="74"/>
      <c r="E16" s="74"/>
      <c r="F16" s="74"/>
      <c r="G16" s="74"/>
      <c r="H16" s="74"/>
      <c r="I16" s="74"/>
    </row>
    <row r="17" spans="1:9" ht="6.95" customHeight="1" x14ac:dyDescent="0.2">
      <c r="A17" s="70"/>
      <c r="B17" s="64"/>
      <c r="C17" s="64"/>
      <c r="D17" s="64"/>
      <c r="E17" s="64"/>
      <c r="F17" s="64"/>
      <c r="G17" s="64"/>
      <c r="H17" s="64"/>
    </row>
    <row r="18" spans="1:9" ht="52.5" customHeight="1" x14ac:dyDescent="0.2">
      <c r="A18" s="70" t="s">
        <v>45</v>
      </c>
      <c r="B18" s="74" t="s">
        <v>142</v>
      </c>
      <c r="C18" s="74"/>
      <c r="D18" s="74"/>
      <c r="E18" s="74"/>
      <c r="F18" s="74"/>
      <c r="G18" s="74"/>
      <c r="H18" s="74"/>
      <c r="I18" s="74"/>
    </row>
    <row r="19" spans="1:9" ht="6.95" customHeight="1" x14ac:dyDescent="0.2">
      <c r="A19" s="5"/>
      <c r="B19" s="5"/>
      <c r="C19" s="5"/>
      <c r="D19" s="5"/>
      <c r="E19" s="5"/>
      <c r="F19" s="5"/>
      <c r="G19" s="5"/>
      <c r="H19" s="5"/>
    </row>
    <row r="20" spans="1:9" ht="54.75" customHeight="1" x14ac:dyDescent="0.2">
      <c r="A20" s="70" t="s">
        <v>45</v>
      </c>
      <c r="B20" s="74" t="s">
        <v>136</v>
      </c>
      <c r="C20" s="74"/>
      <c r="D20" s="74"/>
      <c r="E20" s="74"/>
      <c r="F20" s="74"/>
      <c r="G20" s="74"/>
      <c r="H20" s="74"/>
      <c r="I20" s="74"/>
    </row>
    <row r="21" spans="1:9" ht="8.1" customHeight="1" x14ac:dyDescent="0.2">
      <c r="A21" s="5"/>
      <c r="B21" s="74"/>
      <c r="C21" s="74"/>
      <c r="D21" s="74"/>
      <c r="E21" s="74"/>
      <c r="F21" s="74"/>
      <c r="G21" s="74"/>
      <c r="H21" s="74"/>
    </row>
    <row r="22" spans="1:9" x14ac:dyDescent="0.2">
      <c r="A22" s="74" t="s">
        <v>128</v>
      </c>
      <c r="B22" s="74"/>
      <c r="C22" s="74"/>
      <c r="D22" s="74"/>
      <c r="E22" s="74"/>
      <c r="F22" s="74"/>
      <c r="G22" s="74"/>
      <c r="H22" s="74"/>
    </row>
    <row r="23" spans="1:9" ht="8.1" customHeight="1" x14ac:dyDescent="0.2">
      <c r="A23" s="5"/>
      <c r="B23" s="64"/>
      <c r="C23" s="64"/>
      <c r="D23" s="64"/>
      <c r="E23" s="64"/>
      <c r="F23" s="64"/>
      <c r="G23" s="64"/>
      <c r="H23" s="64"/>
    </row>
    <row r="24" spans="1:9" s="18" customFormat="1" ht="15" customHeight="1" x14ac:dyDescent="0.2">
      <c r="A24" s="65" t="s">
        <v>72</v>
      </c>
    </row>
    <row r="25" spans="1:9" s="18" customFormat="1" ht="15" customHeight="1" thickBot="1" x14ac:dyDescent="0.25">
      <c r="A25" s="66" t="s">
        <v>129</v>
      </c>
      <c r="B25" s="39"/>
      <c r="C25" s="39"/>
      <c r="D25" s="39"/>
      <c r="E25" s="39"/>
      <c r="F25" s="39"/>
      <c r="G25" s="39"/>
      <c r="H25" s="39"/>
      <c r="I25" s="39"/>
    </row>
    <row r="26" spans="1:9" ht="8.1" customHeight="1" x14ac:dyDescent="0.2">
      <c r="A26" s="1"/>
    </row>
    <row r="27" spans="1:9" ht="12.75" customHeight="1" x14ac:dyDescent="0.2">
      <c r="A27" s="1"/>
      <c r="D27" s="76">
        <v>2018</v>
      </c>
      <c r="E27" s="76"/>
      <c r="F27" s="76"/>
      <c r="G27" s="4"/>
      <c r="H27" s="63">
        <v>2017</v>
      </c>
    </row>
    <row r="28" spans="1:9" ht="12.75" customHeight="1" x14ac:dyDescent="0.2">
      <c r="A28" s="5"/>
      <c r="B28" s="5"/>
      <c r="C28" s="5"/>
      <c r="D28" s="6" t="s">
        <v>20</v>
      </c>
      <c r="E28" s="6"/>
      <c r="F28" s="6" t="s">
        <v>21</v>
      </c>
      <c r="G28" s="6"/>
      <c r="H28" s="6" t="s">
        <v>21</v>
      </c>
    </row>
    <row r="29" spans="1:9" ht="12.75" customHeight="1" x14ac:dyDescent="0.2">
      <c r="A29" s="5"/>
      <c r="B29" s="5"/>
      <c r="C29" s="5"/>
      <c r="D29" s="6" t="s">
        <v>22</v>
      </c>
      <c r="E29" s="6"/>
      <c r="F29" s="6" t="s">
        <v>22</v>
      </c>
      <c r="G29" s="6"/>
      <c r="H29" s="6" t="s">
        <v>22</v>
      </c>
    </row>
    <row r="30" spans="1:9" ht="12.75" customHeight="1" x14ac:dyDescent="0.2">
      <c r="A30" s="79" t="s">
        <v>74</v>
      </c>
      <c r="B30" s="72"/>
      <c r="C30" s="2"/>
      <c r="D30" s="24"/>
      <c r="E30" s="24"/>
      <c r="F30" s="24"/>
      <c r="G30" s="24"/>
      <c r="H30" s="24"/>
    </row>
    <row r="31" spans="1:9" ht="12.75" customHeight="1" x14ac:dyDescent="0.2">
      <c r="B31" s="2" t="s">
        <v>0</v>
      </c>
      <c r="C31" s="2"/>
      <c r="D31" s="24">
        <v>61720730</v>
      </c>
      <c r="E31" s="42"/>
      <c r="F31" s="24">
        <v>61894425</v>
      </c>
      <c r="G31" s="42"/>
      <c r="H31" s="42">
        <v>59865825</v>
      </c>
    </row>
    <row r="32" spans="1:9" ht="12.75" customHeight="1" x14ac:dyDescent="0.2">
      <c r="B32" s="21" t="s">
        <v>75</v>
      </c>
      <c r="C32" s="2"/>
      <c r="D32" s="24">
        <v>1415960</v>
      </c>
      <c r="E32" s="42"/>
      <c r="F32" s="24">
        <v>1497169</v>
      </c>
      <c r="G32" s="42"/>
      <c r="H32" s="42">
        <v>1505085</v>
      </c>
    </row>
    <row r="33" spans="1:8" ht="12.75" customHeight="1" x14ac:dyDescent="0.2">
      <c r="B33" s="21" t="s">
        <v>76</v>
      </c>
      <c r="C33" s="2"/>
      <c r="D33" s="24">
        <v>779120</v>
      </c>
      <c r="E33" s="42"/>
      <c r="F33" s="42">
        <v>775557</v>
      </c>
      <c r="G33" s="42"/>
      <c r="H33" s="42">
        <f>4069566-3092015</f>
        <v>977551</v>
      </c>
    </row>
    <row r="34" spans="1:8" ht="12.75" customHeight="1" x14ac:dyDescent="0.2">
      <c r="B34" s="21" t="s">
        <v>77</v>
      </c>
      <c r="C34" s="2"/>
      <c r="D34" s="42">
        <v>6626320</v>
      </c>
      <c r="E34" s="42"/>
      <c r="F34" s="42">
        <f>9017039</f>
        <v>9017039</v>
      </c>
      <c r="G34" s="42"/>
      <c r="H34" s="42">
        <f>2687948+3629523+491918+570578+158997</f>
        <v>7538964</v>
      </c>
    </row>
    <row r="35" spans="1:8" ht="12.75" customHeight="1" thickBot="1" x14ac:dyDescent="0.25">
      <c r="A35" s="18"/>
      <c r="B35" s="19"/>
      <c r="C35" s="19"/>
      <c r="D35" s="43">
        <f>SUM(D31:D34)</f>
        <v>70542130</v>
      </c>
      <c r="E35" s="44"/>
      <c r="F35" s="43">
        <f>SUM(F31:F34)</f>
        <v>73184190</v>
      </c>
      <c r="G35" s="44"/>
      <c r="H35" s="43">
        <f>SUM(H31:H34)</f>
        <v>69887425</v>
      </c>
    </row>
    <row r="36" spans="1:8" ht="8.1" customHeight="1" x14ac:dyDescent="0.2">
      <c r="A36" s="5"/>
      <c r="B36" s="5"/>
      <c r="C36" s="5"/>
      <c r="D36" s="42"/>
      <c r="E36" s="42"/>
      <c r="F36" s="42"/>
      <c r="G36" s="42"/>
      <c r="H36" s="42"/>
    </row>
    <row r="37" spans="1:8" ht="12.75" customHeight="1" x14ac:dyDescent="0.2">
      <c r="A37" s="67" t="s">
        <v>78</v>
      </c>
      <c r="B37" s="9"/>
      <c r="C37" s="9"/>
      <c r="D37" s="45"/>
      <c r="E37" s="45"/>
      <c r="F37" s="45"/>
      <c r="G37" s="45"/>
      <c r="H37" s="45"/>
    </row>
    <row r="38" spans="1:8" ht="12.75" customHeight="1" x14ac:dyDescent="0.2">
      <c r="B38" s="14" t="s">
        <v>79</v>
      </c>
      <c r="C38" s="8"/>
      <c r="D38" s="24">
        <v>11089491</v>
      </c>
      <c r="E38" s="24"/>
      <c r="F38" s="24">
        <v>11106860</v>
      </c>
      <c r="G38" s="42"/>
      <c r="H38" s="42">
        <v>11278523</v>
      </c>
    </row>
    <row r="39" spans="1:8" ht="12.75" customHeight="1" x14ac:dyDescent="0.2">
      <c r="B39" s="14" t="s">
        <v>80</v>
      </c>
      <c r="C39" s="8"/>
      <c r="D39" s="24">
        <v>13624419</v>
      </c>
      <c r="E39" s="24"/>
      <c r="F39" s="24">
        <v>13642240</v>
      </c>
      <c r="G39" s="42"/>
      <c r="H39" s="42">
        <v>13748529</v>
      </c>
    </row>
    <row r="40" spans="1:8" ht="12.75" customHeight="1" x14ac:dyDescent="0.2">
      <c r="B40" s="14" t="s">
        <v>81</v>
      </c>
      <c r="C40" s="8"/>
      <c r="D40" s="24">
        <v>13258603</v>
      </c>
      <c r="E40" s="24"/>
      <c r="F40" s="24">
        <v>16720065</v>
      </c>
      <c r="G40" s="42"/>
      <c r="H40" s="42">
        <v>15008064</v>
      </c>
    </row>
    <row r="41" spans="1:8" ht="12.75" customHeight="1" x14ac:dyDescent="0.2">
      <c r="B41" s="14" t="s">
        <v>82</v>
      </c>
      <c r="C41" s="8"/>
      <c r="D41" s="24">
        <v>9231951</v>
      </c>
      <c r="E41" s="24"/>
      <c r="F41" s="24">
        <v>9130499</v>
      </c>
      <c r="G41" s="42"/>
      <c r="H41" s="42">
        <v>8828151</v>
      </c>
    </row>
    <row r="42" spans="1:8" ht="12.75" customHeight="1" x14ac:dyDescent="0.2">
      <c r="B42" s="14" t="s">
        <v>83</v>
      </c>
      <c r="C42" s="8"/>
      <c r="D42" s="24">
        <v>358444</v>
      </c>
      <c r="E42" s="24"/>
      <c r="F42" s="24">
        <v>352418</v>
      </c>
      <c r="G42" s="42"/>
      <c r="H42" s="42">
        <v>356099</v>
      </c>
    </row>
    <row r="43" spans="1:8" ht="12.75" customHeight="1" x14ac:dyDescent="0.2">
      <c r="B43" s="14" t="s">
        <v>84</v>
      </c>
      <c r="C43" s="8"/>
      <c r="D43" s="24">
        <v>1182955</v>
      </c>
      <c r="E43" s="24"/>
      <c r="F43" s="24">
        <v>1124267</v>
      </c>
      <c r="G43" s="42"/>
      <c r="H43" s="42">
        <v>1105843</v>
      </c>
    </row>
    <row r="44" spans="1:8" ht="12.75" customHeight="1" x14ac:dyDescent="0.2">
      <c r="B44" s="14" t="s">
        <v>85</v>
      </c>
      <c r="C44" s="8"/>
      <c r="D44" s="24">
        <v>16158997</v>
      </c>
      <c r="E44" s="24"/>
      <c r="F44" s="24">
        <v>17552327</v>
      </c>
      <c r="G44" s="42"/>
      <c r="H44" s="42">
        <v>16387822</v>
      </c>
    </row>
    <row r="45" spans="1:8" ht="12.75" customHeight="1" x14ac:dyDescent="0.2">
      <c r="B45" s="14" t="s">
        <v>86</v>
      </c>
      <c r="C45" s="8"/>
      <c r="D45" s="24">
        <v>1279390</v>
      </c>
      <c r="E45" s="24"/>
      <c r="F45" s="24">
        <v>1373170</v>
      </c>
      <c r="G45" s="42"/>
      <c r="H45" s="42">
        <v>1418339</v>
      </c>
    </row>
    <row r="46" spans="1:8" ht="12.75" customHeight="1" x14ac:dyDescent="0.2">
      <c r="B46" s="15" t="s">
        <v>87</v>
      </c>
      <c r="C46" s="8"/>
      <c r="D46" s="42">
        <v>4122180</v>
      </c>
      <c r="E46" s="42"/>
      <c r="F46" s="42">
        <v>5116477</v>
      </c>
      <c r="G46" s="42"/>
      <c r="H46" s="42">
        <f>4839600-598166</f>
        <v>4241434</v>
      </c>
    </row>
    <row r="47" spans="1:8" ht="12.75" customHeight="1" x14ac:dyDescent="0.2">
      <c r="B47" s="8" t="s">
        <v>88</v>
      </c>
      <c r="C47" s="8"/>
      <c r="D47" s="42">
        <v>235700</v>
      </c>
      <c r="E47" s="42"/>
      <c r="F47" s="42">
        <v>363410</v>
      </c>
      <c r="G47" s="42"/>
      <c r="H47" s="42">
        <v>477414</v>
      </c>
    </row>
    <row r="48" spans="1:8" ht="12.75" customHeight="1" thickBot="1" x14ac:dyDescent="0.25">
      <c r="B48" s="8"/>
      <c r="C48" s="8"/>
      <c r="D48" s="43">
        <f>SUM(D38:D47)</f>
        <v>70542130</v>
      </c>
      <c r="E48" s="44"/>
      <c r="F48" s="43">
        <f>SUM(F38:F47)</f>
        <v>76481733</v>
      </c>
      <c r="G48" s="44"/>
      <c r="H48" s="43">
        <f>SUM(H38:H47)</f>
        <v>72850218</v>
      </c>
    </row>
    <row r="49" spans="1:10" ht="8.1" customHeight="1" x14ac:dyDescent="0.2">
      <c r="B49" s="8"/>
      <c r="C49" s="8"/>
      <c r="D49" s="44"/>
      <c r="E49" s="44"/>
      <c r="F49" s="44"/>
      <c r="G49" s="44"/>
      <c r="H49" s="44"/>
    </row>
    <row r="50" spans="1:10" ht="12.75" customHeight="1" x14ac:dyDescent="0.2">
      <c r="B50" s="8" t="s">
        <v>89</v>
      </c>
      <c r="C50" s="8"/>
      <c r="D50" s="44">
        <f>+D35-D48</f>
        <v>0</v>
      </c>
      <c r="E50" s="44"/>
      <c r="F50" s="44">
        <f>+F35-F48</f>
        <v>-3297543</v>
      </c>
      <c r="G50" s="44"/>
      <c r="H50" s="44">
        <f>+H35-H48</f>
        <v>-2962793</v>
      </c>
    </row>
    <row r="51" spans="1:10" ht="8.1" customHeight="1" x14ac:dyDescent="0.2">
      <c r="B51" s="8"/>
      <c r="C51" s="8"/>
      <c r="D51" s="44"/>
      <c r="E51" s="44"/>
      <c r="F51" s="44"/>
      <c r="G51" s="44"/>
      <c r="H51" s="44"/>
    </row>
    <row r="52" spans="1:10" s="18" customFormat="1" ht="12.75" customHeight="1" x14ac:dyDescent="0.2">
      <c r="A52" s="3"/>
      <c r="B52" s="8" t="s">
        <v>90</v>
      </c>
      <c r="C52" s="8"/>
      <c r="D52" s="42">
        <v>0</v>
      </c>
      <c r="E52" s="42"/>
      <c r="F52" s="42">
        <v>5046721</v>
      </c>
      <c r="G52" s="42"/>
      <c r="H52" s="42">
        <v>4724262</v>
      </c>
      <c r="J52" s="27"/>
    </row>
    <row r="53" spans="1:10" ht="12.75" customHeight="1" x14ac:dyDescent="0.2">
      <c r="B53" s="8" t="s">
        <v>91</v>
      </c>
      <c r="C53" s="8"/>
      <c r="D53" s="46">
        <v>0</v>
      </c>
      <c r="E53" s="42"/>
      <c r="F53" s="46">
        <v>0</v>
      </c>
      <c r="G53" s="42"/>
      <c r="H53" s="46">
        <f>323581+228350</f>
        <v>551931</v>
      </c>
    </row>
    <row r="54" spans="1:10" ht="12.75" customHeight="1" x14ac:dyDescent="0.2">
      <c r="B54" s="8"/>
      <c r="C54" s="8"/>
      <c r="D54" s="42"/>
      <c r="E54" s="42"/>
      <c r="F54" s="42"/>
      <c r="G54" s="42"/>
      <c r="H54" s="42"/>
    </row>
    <row r="55" spans="1:10" ht="12.75" customHeight="1" thickBot="1" x14ac:dyDescent="0.25">
      <c r="A55" s="67" t="s">
        <v>92</v>
      </c>
      <c r="B55" s="16"/>
      <c r="C55" s="16"/>
      <c r="D55" s="47">
        <f>SUM(D50:D53)</f>
        <v>0</v>
      </c>
      <c r="E55" s="48"/>
      <c r="F55" s="47">
        <f>SUM(F50:F53)</f>
        <v>1749178</v>
      </c>
      <c r="G55" s="48"/>
      <c r="H55" s="47">
        <f>SUM(H50:H53)</f>
        <v>2313400</v>
      </c>
    </row>
    <row r="56" spans="1:10" ht="6" customHeight="1" thickTop="1" x14ac:dyDescent="0.2">
      <c r="A56" s="17"/>
      <c r="D56" s="27"/>
      <c r="E56" s="27"/>
      <c r="F56" s="27"/>
      <c r="G56" s="27"/>
      <c r="H56" s="27"/>
    </row>
    <row r="57" spans="1:10" ht="14.25" customHeight="1" x14ac:dyDescent="0.2">
      <c r="A57" s="17"/>
      <c r="D57" s="27"/>
      <c r="E57" s="27"/>
      <c r="F57" s="27"/>
      <c r="G57" s="27"/>
      <c r="H57" s="27"/>
    </row>
    <row r="58" spans="1:10" x14ac:dyDescent="0.2">
      <c r="A58" s="68" t="s">
        <v>93</v>
      </c>
      <c r="D58" s="27"/>
      <c r="E58" s="27"/>
      <c r="F58" s="27"/>
      <c r="G58" s="27"/>
      <c r="H58" s="27"/>
    </row>
    <row r="59" spans="1:10" ht="13.5" thickBot="1" x14ac:dyDescent="0.25">
      <c r="A59" s="66" t="s">
        <v>130</v>
      </c>
      <c r="B59" s="31"/>
      <c r="C59" s="31"/>
      <c r="D59" s="33"/>
      <c r="E59" s="33"/>
      <c r="F59" s="33"/>
      <c r="G59" s="33"/>
      <c r="H59" s="33"/>
      <c r="I59" s="31"/>
    </row>
    <row r="60" spans="1:10" ht="8.1" customHeight="1" x14ac:dyDescent="0.2">
      <c r="A60" s="7"/>
      <c r="D60" s="27"/>
      <c r="E60" s="27"/>
      <c r="F60" s="27"/>
      <c r="G60" s="27"/>
      <c r="H60" s="27"/>
    </row>
    <row r="61" spans="1:10" x14ac:dyDescent="0.2">
      <c r="A61" s="7"/>
      <c r="F61" s="29">
        <v>2018</v>
      </c>
      <c r="G61" s="30"/>
      <c r="H61" s="29">
        <v>2017</v>
      </c>
    </row>
    <row r="62" spans="1:10" x14ac:dyDescent="0.2">
      <c r="A62" s="7"/>
      <c r="F62" s="28" t="s">
        <v>22</v>
      </c>
      <c r="G62" s="28"/>
      <c r="H62" s="28" t="s">
        <v>22</v>
      </c>
    </row>
    <row r="63" spans="1:10" ht="12.75" customHeight="1" x14ac:dyDescent="0.2">
      <c r="A63" s="68" t="s">
        <v>94</v>
      </c>
      <c r="F63" s="28"/>
      <c r="G63" s="28"/>
      <c r="H63" s="28"/>
    </row>
    <row r="64" spans="1:10" ht="12.75" customHeight="1" x14ac:dyDescent="0.2">
      <c r="B64" s="14" t="s">
        <v>95</v>
      </c>
      <c r="C64" s="8"/>
      <c r="F64" s="22">
        <v>6666679</v>
      </c>
      <c r="G64" s="49"/>
      <c r="H64" s="49">
        <v>7587379</v>
      </c>
    </row>
    <row r="65" spans="1:8" ht="12.75" customHeight="1" x14ac:dyDescent="0.2">
      <c r="B65" s="8" t="s">
        <v>96</v>
      </c>
      <c r="C65" s="8"/>
      <c r="F65" s="22">
        <v>14737574</v>
      </c>
      <c r="G65" s="45"/>
      <c r="H65" s="49">
        <v>13205821</v>
      </c>
    </row>
    <row r="66" spans="1:8" ht="12.75" customHeight="1" x14ac:dyDescent="0.2">
      <c r="B66" s="8" t="s">
        <v>97</v>
      </c>
      <c r="C66" s="8"/>
      <c r="F66" s="22">
        <v>0</v>
      </c>
      <c r="G66" s="45"/>
      <c r="H66" s="49">
        <v>0</v>
      </c>
    </row>
    <row r="67" spans="1:8" ht="12.75" customHeight="1" x14ac:dyDescent="0.2">
      <c r="B67" s="14" t="s">
        <v>98</v>
      </c>
      <c r="C67" s="8"/>
      <c r="F67" s="23">
        <v>1388600</v>
      </c>
      <c r="G67" s="45"/>
      <c r="H67" s="50">
        <v>1499600</v>
      </c>
    </row>
    <row r="68" spans="1:8" s="18" customFormat="1" ht="12.75" customHeight="1" x14ac:dyDescent="0.2">
      <c r="B68" s="20"/>
      <c r="C68" s="20"/>
      <c r="F68" s="51">
        <f>SUM(F64:F67)</f>
        <v>22792853</v>
      </c>
      <c r="G68" s="52"/>
      <c r="H68" s="51">
        <f>SUM(H64:H67)</f>
        <v>22292800</v>
      </c>
    </row>
    <row r="69" spans="1:8" ht="8.1" customHeight="1" x14ac:dyDescent="0.2">
      <c r="A69" s="10"/>
      <c r="B69" s="10"/>
      <c r="C69" s="10"/>
      <c r="F69" s="49"/>
      <c r="G69" s="49"/>
      <c r="H69" s="49"/>
    </row>
    <row r="70" spans="1:8" ht="12.75" customHeight="1" x14ac:dyDescent="0.2">
      <c r="A70" s="11" t="s">
        <v>99</v>
      </c>
      <c r="F70" s="49"/>
      <c r="G70" s="49"/>
      <c r="H70" s="49"/>
    </row>
    <row r="71" spans="1:8" ht="12.75" customHeight="1" x14ac:dyDescent="0.2">
      <c r="B71" s="3" t="s">
        <v>100</v>
      </c>
      <c r="C71" s="8"/>
      <c r="F71" s="22">
        <v>8613592</v>
      </c>
      <c r="G71" s="49"/>
      <c r="H71" s="49">
        <v>9804968</v>
      </c>
    </row>
    <row r="72" spans="1:8" ht="12.75" customHeight="1" x14ac:dyDescent="0.2">
      <c r="B72" s="3" t="s">
        <v>101</v>
      </c>
      <c r="C72" s="8"/>
      <c r="F72" s="22">
        <v>874310</v>
      </c>
      <c r="G72" s="49"/>
      <c r="H72" s="49">
        <v>823653</v>
      </c>
    </row>
    <row r="73" spans="1:8" ht="12.75" customHeight="1" x14ac:dyDescent="0.2">
      <c r="B73" s="3" t="s">
        <v>102</v>
      </c>
      <c r="C73" s="8"/>
      <c r="F73" s="23">
        <v>51313044</v>
      </c>
      <c r="G73" s="49"/>
      <c r="H73" s="50">
        <v>52112408</v>
      </c>
    </row>
    <row r="74" spans="1:8" ht="12.75" customHeight="1" x14ac:dyDescent="0.2">
      <c r="B74" s="8"/>
      <c r="C74" s="8"/>
      <c r="F74" s="51">
        <f>SUM(F71:F73)</f>
        <v>60800946</v>
      </c>
      <c r="G74" s="48"/>
      <c r="H74" s="51">
        <f>SUM(H71:H73)</f>
        <v>62741029</v>
      </c>
    </row>
    <row r="75" spans="1:8" ht="8.1" customHeight="1" x14ac:dyDescent="0.2">
      <c r="A75" s="10"/>
      <c r="B75" s="10"/>
      <c r="C75" s="10"/>
      <c r="F75" s="49"/>
      <c r="G75" s="49"/>
      <c r="H75" s="49"/>
    </row>
    <row r="76" spans="1:8" ht="13.5" thickBot="1" x14ac:dyDescent="0.25">
      <c r="A76" s="69" t="s">
        <v>103</v>
      </c>
      <c r="B76" s="8"/>
      <c r="C76" s="8"/>
      <c r="F76" s="53">
        <f>+F74-F68</f>
        <v>38008093</v>
      </c>
      <c r="G76" s="48"/>
      <c r="H76" s="53">
        <f>+H74-H68</f>
        <v>40448229</v>
      </c>
    </row>
    <row r="77" spans="1:8" ht="8.1" customHeight="1" x14ac:dyDescent="0.2">
      <c r="A77" s="8"/>
      <c r="B77" s="8"/>
      <c r="C77" s="8"/>
      <c r="F77" s="49"/>
      <c r="G77" s="49"/>
      <c r="H77" s="49"/>
    </row>
    <row r="78" spans="1:8" x14ac:dyDescent="0.2">
      <c r="A78" s="69" t="s">
        <v>104</v>
      </c>
      <c r="B78" s="8"/>
      <c r="C78" s="8"/>
      <c r="F78" s="49"/>
      <c r="G78" s="49"/>
      <c r="H78" s="49"/>
    </row>
    <row r="79" spans="1:8" ht="12.75" customHeight="1" x14ac:dyDescent="0.2">
      <c r="B79" s="14" t="s">
        <v>105</v>
      </c>
      <c r="C79" s="8"/>
      <c r="F79" s="22">
        <v>82859538</v>
      </c>
      <c r="G79" s="49"/>
      <c r="H79" s="49">
        <v>78435348</v>
      </c>
    </row>
    <row r="80" spans="1:8" ht="12.75" customHeight="1" x14ac:dyDescent="0.2">
      <c r="B80" s="8" t="s">
        <v>106</v>
      </c>
      <c r="C80" s="8"/>
      <c r="F80" s="22">
        <v>0</v>
      </c>
      <c r="G80" s="49"/>
      <c r="H80" s="49">
        <v>0</v>
      </c>
    </row>
    <row r="81" spans="1:8" ht="12.75" customHeight="1" x14ac:dyDescent="0.2">
      <c r="B81" s="8" t="s">
        <v>107</v>
      </c>
      <c r="C81" s="8"/>
      <c r="F81" s="22">
        <v>244522</v>
      </c>
      <c r="G81" s="49"/>
      <c r="H81" s="49">
        <v>256565</v>
      </c>
    </row>
    <row r="82" spans="1:8" ht="12.75" customHeight="1" x14ac:dyDescent="0.2">
      <c r="B82" s="8" t="s">
        <v>108</v>
      </c>
      <c r="C82" s="8"/>
      <c r="F82" s="23">
        <v>229413</v>
      </c>
      <c r="G82" s="49"/>
      <c r="H82" s="50">
        <v>223966</v>
      </c>
    </row>
    <row r="83" spans="1:8" ht="12.75" customHeight="1" thickBot="1" x14ac:dyDescent="0.25">
      <c r="B83" s="8"/>
      <c r="C83" s="8"/>
      <c r="F83" s="54">
        <f>SUM(F79:F82)</f>
        <v>83333473</v>
      </c>
      <c r="G83" s="45"/>
      <c r="H83" s="54">
        <f>SUM(H79:H82)</f>
        <v>78915879</v>
      </c>
    </row>
    <row r="84" spans="1:8" ht="8.1" customHeight="1" x14ac:dyDescent="0.2">
      <c r="B84" s="8"/>
      <c r="C84" s="8"/>
      <c r="F84" s="45"/>
      <c r="G84" s="45"/>
      <c r="H84" s="45"/>
    </row>
    <row r="85" spans="1:8" ht="13.5" thickBot="1" x14ac:dyDescent="0.25">
      <c r="A85" s="69" t="s">
        <v>109</v>
      </c>
      <c r="B85" s="8"/>
      <c r="C85" s="8"/>
      <c r="F85" s="55">
        <f>+F83-F76</f>
        <v>45325380</v>
      </c>
      <c r="G85" s="45"/>
      <c r="H85" s="55">
        <f>+H83-H76</f>
        <v>38467650</v>
      </c>
    </row>
    <row r="86" spans="1:8" ht="8.1" customHeight="1" thickTop="1" x14ac:dyDescent="0.2">
      <c r="A86" s="12"/>
      <c r="B86" s="8"/>
      <c r="C86" s="8"/>
      <c r="F86" s="49"/>
      <c r="G86" s="49"/>
      <c r="H86" s="49"/>
    </row>
    <row r="87" spans="1:8" x14ac:dyDescent="0.2">
      <c r="A87" s="12" t="s">
        <v>110</v>
      </c>
      <c r="B87" s="8"/>
      <c r="C87" s="8"/>
      <c r="F87" s="22"/>
      <c r="G87" s="49"/>
      <c r="H87" s="49"/>
    </row>
    <row r="88" spans="1:8" x14ac:dyDescent="0.2">
      <c r="B88" s="14" t="s">
        <v>111</v>
      </c>
      <c r="C88" s="8"/>
      <c r="F88" s="22">
        <v>5887094</v>
      </c>
      <c r="G88" s="49"/>
      <c r="H88" s="49">
        <v>8380585</v>
      </c>
    </row>
    <row r="89" spans="1:8" x14ac:dyDescent="0.2">
      <c r="B89" s="14" t="s">
        <v>132</v>
      </c>
      <c r="C89" s="8"/>
      <c r="F89" s="22">
        <v>4150000</v>
      </c>
      <c r="G89" s="49"/>
      <c r="H89" s="49">
        <v>0</v>
      </c>
    </row>
    <row r="90" spans="1:8" x14ac:dyDescent="0.2">
      <c r="B90" s="21" t="s">
        <v>112</v>
      </c>
      <c r="C90" s="2"/>
      <c r="F90" s="22">
        <v>3523595</v>
      </c>
      <c r="G90" s="49"/>
      <c r="H90" s="49">
        <v>3239515</v>
      </c>
    </row>
    <row r="91" spans="1:8" x14ac:dyDescent="0.2">
      <c r="B91" s="2" t="s">
        <v>113</v>
      </c>
      <c r="C91" s="2"/>
      <c r="F91" s="22">
        <v>-299700</v>
      </c>
      <c r="G91" s="49"/>
      <c r="H91" s="49">
        <v>-349600</v>
      </c>
    </row>
    <row r="92" spans="1:8" x14ac:dyDescent="0.2">
      <c r="B92" s="21" t="s">
        <v>114</v>
      </c>
      <c r="C92" s="2"/>
      <c r="F92" s="22">
        <v>-700709</v>
      </c>
      <c r="G92" s="49"/>
      <c r="H92" s="49">
        <v>-947283</v>
      </c>
    </row>
    <row r="93" spans="1:8" x14ac:dyDescent="0.2">
      <c r="B93" s="2" t="s">
        <v>115</v>
      </c>
      <c r="C93" s="2"/>
      <c r="F93" s="23">
        <v>32765100</v>
      </c>
      <c r="G93" s="49"/>
      <c r="H93" s="50">
        <v>28144433</v>
      </c>
    </row>
    <row r="94" spans="1:8" x14ac:dyDescent="0.2">
      <c r="B94" s="2"/>
      <c r="C94" s="2"/>
      <c r="F94" s="51">
        <f>SUM(F88:F93)</f>
        <v>45325380</v>
      </c>
      <c r="G94" s="48"/>
      <c r="H94" s="51">
        <f>SUM(H88:H93)</f>
        <v>38467650</v>
      </c>
    </row>
    <row r="95" spans="1:8" x14ac:dyDescent="0.2">
      <c r="B95" s="2"/>
      <c r="C95" s="2"/>
      <c r="F95" s="26"/>
      <c r="G95" s="26"/>
      <c r="H95" s="26"/>
    </row>
    <row r="96" spans="1:8" x14ac:dyDescent="0.2">
      <c r="B96" s="2"/>
      <c r="C96" s="2"/>
      <c r="F96" s="26"/>
      <c r="G96" s="26"/>
      <c r="H96" s="26"/>
    </row>
    <row r="97" spans="1:9" x14ac:dyDescent="0.2">
      <c r="A97" s="40" t="s">
        <v>116</v>
      </c>
      <c r="B97" s="2"/>
      <c r="C97" s="2"/>
      <c r="F97" s="26"/>
      <c r="G97" s="26"/>
      <c r="H97" s="26"/>
    </row>
    <row r="98" spans="1:9" ht="13.5" thickBot="1" x14ac:dyDescent="0.25">
      <c r="A98" s="32" t="s">
        <v>129</v>
      </c>
      <c r="B98" s="31"/>
      <c r="C98" s="31"/>
      <c r="D98" s="33"/>
      <c r="E98" s="33"/>
      <c r="F98" s="33"/>
      <c r="G98" s="33"/>
      <c r="H98" s="33"/>
      <c r="I98" s="31"/>
    </row>
    <row r="99" spans="1:9" ht="8.1" customHeight="1" x14ac:dyDescent="0.2">
      <c r="A99" s="1"/>
      <c r="D99" s="27"/>
      <c r="E99" s="27"/>
      <c r="F99" s="27"/>
      <c r="G99" s="27"/>
      <c r="H99" s="27"/>
    </row>
    <row r="100" spans="1:9" x14ac:dyDescent="0.2">
      <c r="A100" s="1"/>
      <c r="D100" s="4"/>
      <c r="E100" s="4"/>
      <c r="F100" s="63">
        <v>2018</v>
      </c>
      <c r="G100" s="4"/>
      <c r="H100" s="63">
        <v>2017</v>
      </c>
    </row>
    <row r="101" spans="1:9" x14ac:dyDescent="0.2">
      <c r="A101" s="5"/>
      <c r="B101" s="5"/>
      <c r="C101" s="5"/>
      <c r="D101" s="6"/>
      <c r="E101" s="6"/>
      <c r="F101" s="6" t="s">
        <v>73</v>
      </c>
      <c r="G101" s="6"/>
      <c r="H101" s="6" t="s">
        <v>73</v>
      </c>
    </row>
    <row r="102" spans="1:9" x14ac:dyDescent="0.2">
      <c r="A102" s="5"/>
      <c r="B102" s="5"/>
      <c r="C102" s="5"/>
      <c r="D102" s="6"/>
      <c r="E102" s="6"/>
      <c r="F102" s="6" t="s">
        <v>22</v>
      </c>
      <c r="G102" s="6"/>
      <c r="H102" s="6" t="s">
        <v>22</v>
      </c>
    </row>
    <row r="103" spans="1:9" x14ac:dyDescent="0.2">
      <c r="A103" s="79" t="s">
        <v>74</v>
      </c>
      <c r="B103" s="72"/>
      <c r="C103" s="2"/>
      <c r="D103" s="24"/>
      <c r="E103" s="24"/>
      <c r="F103" s="24"/>
      <c r="G103" s="24"/>
      <c r="H103" s="24"/>
    </row>
    <row r="104" spans="1:9" x14ac:dyDescent="0.2">
      <c r="B104" s="21" t="s">
        <v>117</v>
      </c>
      <c r="C104" s="2"/>
      <c r="D104" s="24"/>
      <c r="E104" s="24"/>
      <c r="F104" s="42">
        <v>4375386</v>
      </c>
      <c r="G104" s="42"/>
      <c r="H104" s="42">
        <v>3092015</v>
      </c>
    </row>
    <row r="105" spans="1:9" x14ac:dyDescent="0.2">
      <c r="B105" s="21" t="s">
        <v>138</v>
      </c>
      <c r="C105" s="2"/>
      <c r="D105" s="24"/>
      <c r="E105" s="24"/>
      <c r="F105" s="46">
        <v>300000</v>
      </c>
      <c r="G105" s="42"/>
      <c r="H105" s="46">
        <v>0</v>
      </c>
    </row>
    <row r="106" spans="1:9" ht="13.5" thickBot="1" x14ac:dyDescent="0.25">
      <c r="B106" s="21"/>
      <c r="C106" s="2"/>
      <c r="D106" s="24"/>
      <c r="E106" s="24"/>
      <c r="F106" s="43">
        <f>SUM(F104:F105)</f>
        <v>4675386</v>
      </c>
      <c r="G106" s="42"/>
      <c r="H106" s="43">
        <f>SUM(H104:H105)</f>
        <v>3092015</v>
      </c>
    </row>
    <row r="107" spans="1:9" ht="8.1" customHeight="1" x14ac:dyDescent="0.2">
      <c r="B107" s="2"/>
      <c r="C107" s="2"/>
      <c r="F107" s="48"/>
      <c r="G107" s="48"/>
      <c r="H107" s="48"/>
    </row>
    <row r="108" spans="1:9" x14ac:dyDescent="0.2">
      <c r="A108" s="67" t="s">
        <v>118</v>
      </c>
      <c r="B108" s="9"/>
      <c r="C108" s="9"/>
      <c r="D108" s="25"/>
      <c r="E108" s="25"/>
      <c r="F108" s="45"/>
      <c r="G108" s="45"/>
      <c r="H108" s="45"/>
    </row>
    <row r="109" spans="1:9" x14ac:dyDescent="0.2">
      <c r="B109" s="14" t="s">
        <v>119</v>
      </c>
      <c r="C109" s="8"/>
      <c r="D109" s="24"/>
      <c r="E109" s="24"/>
      <c r="F109" s="42">
        <f>2337233+1167271</f>
        <v>3504504</v>
      </c>
      <c r="G109" s="42"/>
      <c r="H109" s="42">
        <v>319578</v>
      </c>
    </row>
    <row r="110" spans="1:9" x14ac:dyDescent="0.2">
      <c r="B110" s="14" t="s">
        <v>120</v>
      </c>
      <c r="C110" s="8"/>
      <c r="D110" s="24"/>
      <c r="E110" s="24"/>
      <c r="F110" s="42">
        <v>1728858</v>
      </c>
      <c r="G110" s="42"/>
      <c r="H110" s="42">
        <v>2716425</v>
      </c>
    </row>
    <row r="111" spans="1:9" x14ac:dyDescent="0.2">
      <c r="B111" s="14" t="s">
        <v>121</v>
      </c>
      <c r="C111" s="8"/>
      <c r="D111" s="24"/>
      <c r="E111" s="24"/>
      <c r="F111" s="42">
        <v>1403042</v>
      </c>
      <c r="G111" s="42"/>
      <c r="H111" s="42">
        <v>1134627</v>
      </c>
    </row>
    <row r="112" spans="1:9" x14ac:dyDescent="0.2">
      <c r="B112" s="14" t="s">
        <v>122</v>
      </c>
      <c r="C112" s="8"/>
      <c r="D112" s="24"/>
      <c r="E112" s="24"/>
      <c r="F112" s="42">
        <v>1061170</v>
      </c>
      <c r="G112" s="42"/>
      <c r="H112" s="42">
        <v>2293487</v>
      </c>
    </row>
    <row r="113" spans="1:9" x14ac:dyDescent="0.2">
      <c r="B113" s="14" t="s">
        <v>123</v>
      </c>
      <c r="C113" s="8"/>
      <c r="D113" s="24"/>
      <c r="E113" s="24"/>
      <c r="F113" s="42">
        <v>1422709</v>
      </c>
      <c r="G113" s="42"/>
      <c r="H113" s="42">
        <v>663248</v>
      </c>
    </row>
    <row r="114" spans="1:9" x14ac:dyDescent="0.2">
      <c r="B114" s="14" t="s">
        <v>124</v>
      </c>
      <c r="C114" s="8"/>
      <c r="D114" s="24"/>
      <c r="E114" s="24"/>
      <c r="F114" s="42">
        <v>190951</v>
      </c>
      <c r="G114" s="42"/>
      <c r="H114" s="42">
        <v>57527</v>
      </c>
    </row>
    <row r="115" spans="1:9" x14ac:dyDescent="0.2">
      <c r="B115" s="14" t="s">
        <v>125</v>
      </c>
      <c r="C115" s="8"/>
      <c r="D115" s="24"/>
      <c r="E115" s="24"/>
      <c r="F115" s="46">
        <v>159677</v>
      </c>
      <c r="G115" s="42"/>
      <c r="H115" s="46">
        <v>217280</v>
      </c>
    </row>
    <row r="116" spans="1:9" ht="13.5" thickBot="1" x14ac:dyDescent="0.25">
      <c r="B116" s="2"/>
      <c r="C116" s="2"/>
      <c r="F116" s="56">
        <f>SUM(F109:F115)</f>
        <v>9470911</v>
      </c>
      <c r="G116" s="48"/>
      <c r="H116" s="56">
        <f>SUM(H109:H115)</f>
        <v>7402172</v>
      </c>
    </row>
    <row r="117" spans="1:9" x14ac:dyDescent="0.2">
      <c r="B117" s="2"/>
      <c r="C117" s="2"/>
      <c r="F117" s="26"/>
      <c r="G117" s="26"/>
      <c r="H117" s="26"/>
    </row>
    <row r="118" spans="1:9" x14ac:dyDescent="0.2">
      <c r="B118" s="2"/>
      <c r="C118" s="2"/>
      <c r="F118" s="26"/>
      <c r="G118" s="26"/>
      <c r="H118" s="26"/>
    </row>
    <row r="119" spans="1:9" x14ac:dyDescent="0.2">
      <c r="A119" s="40" t="s">
        <v>47</v>
      </c>
      <c r="B119" s="2"/>
      <c r="C119" s="2"/>
      <c r="F119" s="26"/>
      <c r="G119" s="26"/>
      <c r="H119" s="26"/>
    </row>
    <row r="120" spans="1:9" x14ac:dyDescent="0.2">
      <c r="B120" s="2"/>
      <c r="C120" s="2"/>
      <c r="F120" s="26"/>
      <c r="G120" s="26"/>
      <c r="H120" s="26"/>
    </row>
    <row r="121" spans="1:9" ht="54" customHeight="1" x14ac:dyDescent="0.2">
      <c r="A121" s="74" t="s">
        <v>133</v>
      </c>
      <c r="B121" s="74"/>
      <c r="C121" s="74"/>
      <c r="D121" s="74"/>
      <c r="E121" s="74"/>
      <c r="F121" s="74"/>
      <c r="G121" s="74"/>
      <c r="H121" s="74"/>
      <c r="I121" s="74"/>
    </row>
    <row r="122" spans="1:9" x14ac:dyDescent="0.2">
      <c r="A122" s="10"/>
      <c r="B122" s="10"/>
      <c r="C122" s="10"/>
      <c r="D122" s="10"/>
      <c r="E122" s="10"/>
      <c r="F122" s="10"/>
      <c r="G122" s="10"/>
      <c r="H122" s="10"/>
      <c r="I122" s="10"/>
    </row>
    <row r="123" spans="1:9" ht="15" x14ac:dyDescent="0.2">
      <c r="A123" s="75" t="s">
        <v>48</v>
      </c>
      <c r="B123" s="75"/>
      <c r="C123" s="75"/>
      <c r="D123" s="75"/>
      <c r="E123" s="75"/>
      <c r="F123" s="75"/>
      <c r="G123" s="75"/>
      <c r="H123" s="75"/>
      <c r="I123" s="75"/>
    </row>
    <row r="124" spans="1:9" ht="15" x14ac:dyDescent="0.2">
      <c r="A124" s="71" t="s">
        <v>126</v>
      </c>
      <c r="B124" s="71"/>
      <c r="C124" s="71"/>
      <c r="D124" s="71"/>
      <c r="E124" s="71"/>
      <c r="F124" s="71"/>
      <c r="G124" s="71"/>
      <c r="H124" s="71"/>
      <c r="I124" s="41"/>
    </row>
    <row r="126" spans="1:9" x14ac:dyDescent="0.2">
      <c r="A126" s="3" t="s">
        <v>131</v>
      </c>
    </row>
  </sheetData>
  <mergeCells count="17">
    <mergeCell ref="D27:F27"/>
    <mergeCell ref="A4:I4"/>
    <mergeCell ref="A6:I6"/>
    <mergeCell ref="A8:B8"/>
    <mergeCell ref="B10:I10"/>
    <mergeCell ref="B12:I12"/>
    <mergeCell ref="B14:I14"/>
    <mergeCell ref="B16:I16"/>
    <mergeCell ref="B18:I18"/>
    <mergeCell ref="B20:I20"/>
    <mergeCell ref="B21:H21"/>
    <mergeCell ref="A22:H22"/>
    <mergeCell ref="A30:B30"/>
    <mergeCell ref="A103:B103"/>
    <mergeCell ref="A121:I121"/>
    <mergeCell ref="A123:I123"/>
    <mergeCell ref="A124:H124"/>
  </mergeCells>
  <printOptions horizontalCentered="1"/>
  <pageMargins left="0.31496062992125984" right="0.31496062992125984" top="0.19685039370078741" bottom="0.19685039370078741" header="0.31496062992125984" footer="0.15748031496062992"/>
  <pageSetup scale="83" fitToHeight="2" orientation="portrait" r:id="rId1"/>
  <headerFooter>
    <oddFooter>&amp;R&amp;"Arial,Regular"&amp;9&amp;P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Mayor Message</vt:lpstr>
      <vt:lpstr>Mayor Report (FR)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Mayor Report Highlights of Financial Statements</dc:title>
  <dc:creator>Angelo Marino</dc:creator>
  <cp:lastModifiedBy>Maryse Bézaire</cp:lastModifiedBy>
  <cp:lastPrinted>2019-05-31T20:04:06Z</cp:lastPrinted>
  <dcterms:created xsi:type="dcterms:W3CDTF">2018-05-29T14:32:09Z</dcterms:created>
  <dcterms:modified xsi:type="dcterms:W3CDTF">2019-08-14T14:32:52Z</dcterms:modified>
</cp:coreProperties>
</file>